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tabRatio="378" activeTab="0"/>
  </bookViews>
  <sheets>
    <sheet name="Udlægsberegner" sheetId="1" r:id="rId1"/>
  </sheets>
  <definedNames/>
  <calcPr fullCalcOnLoad="1"/>
</workbook>
</file>

<file path=xl/sharedStrings.xml><?xml version="1.0" encoding="utf-8"?>
<sst xmlns="http://schemas.openxmlformats.org/spreadsheetml/2006/main" count="104" uniqueCount="72">
  <si>
    <t>total</t>
  </si>
  <si>
    <t>børn</t>
  </si>
  <si>
    <t>voksne</t>
  </si>
  <si>
    <t>Udgifter per familie i DKK</t>
  </si>
  <si>
    <t>Samlede udgifter</t>
  </si>
  <si>
    <t>fordelt på</t>
  </si>
  <si>
    <t>Fordeling af udgifter i DKK</t>
  </si>
  <si>
    <t>Total i DKK</t>
  </si>
  <si>
    <t>www.vildmarksbassen.dk</t>
  </si>
  <si>
    <t>Fordelingsfaktor mindre børn</t>
  </si>
  <si>
    <t>Antal mindre børn</t>
  </si>
  <si>
    <t>Antal unge/voksne</t>
  </si>
  <si>
    <t>Fordelingsfaktor unge/voksne</t>
  </si>
  <si>
    <t>Skovgaard</t>
  </si>
  <si>
    <t>Udlæg lavet af:</t>
  </si>
  <si>
    <t>Pedersen</t>
  </si>
  <si>
    <t>Bernt</t>
  </si>
  <si>
    <t>Valutakurs per dansk krone</t>
  </si>
  <si>
    <t>Total per gruppe</t>
  </si>
  <si>
    <t>Generelt er mindre børn under 5 år, og sættes til 0,5</t>
  </si>
  <si>
    <t>Udlægsberegner for ture og rejser.</t>
  </si>
  <si>
    <t>← Gruppe 1</t>
  </si>
  <si>
    <t>← Gruppe 2</t>
  </si>
  <si>
    <t>← Gruppe 3</t>
  </si>
  <si>
    <t>← Gruppe 4</t>
  </si>
  <si>
    <t>Udlæg</t>
  </si>
  <si>
    <t>Udligningsmatrix for private udlæg</t>
  </si>
  <si>
    <t xml:space="preserve"> kr. i udlæg.</t>
  </si>
  <si>
    <t>Fællesudgifter</t>
  </si>
  <si>
    <t>Total udlæg for ↓</t>
  </si>
  <si>
    <t>Total beløb</t>
  </si>
  <si>
    <t>Fordeling:</t>
  </si>
  <si>
    <t>Udlæg for kørsel/fly/tog:</t>
  </si>
  <si>
    <t>Udlæg for vandrehjem/hotel:</t>
  </si>
  <si>
    <t>Udlæg for hytte:</t>
  </si>
  <si>
    <t>Total transport &amp; underbringelse:</t>
  </si>
  <si>
    <t>Samlet internt budget per gruppe</t>
  </si>
  <si>
    <t>Opgørelse per gruppe for alle fælles udgifter:</t>
  </si>
  <si>
    <t>Private udgifter</t>
  </si>
  <si>
    <t xml:space="preserve">    Fordeling af fælles udgifter</t>
  </si>
  <si>
    <t xml:space="preserve">    Samlet fordeling af alle fælles udgifter</t>
  </si>
  <si>
    <t xml:space="preserve">    Økonomisk oversigt incl. private udgifter.</t>
  </si>
  <si>
    <t xml:space="preserve">    Fælles udgifter i udlandet</t>
  </si>
  <si>
    <t xml:space="preserve">    Fælles udgifter i danmark</t>
  </si>
  <si>
    <t xml:space="preserve">    Opsummering</t>
  </si>
  <si>
    <t xml:space="preserve">    Grundoplysninger</t>
  </si>
  <si>
    <t xml:space="preserve">    Oversigt over interne udlæg:</t>
  </si>
  <si>
    <t xml:space="preserve">    Hvad har gruppen i udlæg:</t>
  </si>
  <si>
    <t xml:space="preserve">    Gruppernes interne udlæg og skyld:</t>
  </si>
  <si>
    <t>Samlede fælles udgifter:</t>
  </si>
  <si>
    <t>Vestergaard</t>
  </si>
  <si>
    <t>Udfyld de grå felter hvor det er nødvendigt - øvrige felter må ikke udfyldes af hensyn til beregningerne !!!</t>
  </si>
  <si>
    <t>Deltager antal:</t>
  </si>
  <si>
    <t>Fordelingsnøgle:</t>
  </si>
  <si>
    <t>Transport:</t>
  </si>
  <si>
    <t>Hytte/sommerhus:</t>
  </si>
  <si>
    <t>Vandrehjem/hotel:</t>
  </si>
  <si>
    <t xml:space="preserve">    Fordeling af basis omkostninger til feriested og transport.</t>
  </si>
  <si>
    <t>→</t>
  </si>
  <si>
    <t>Udlæg til basis:</t>
  </si>
  <si>
    <t>Fordeling af gæld:</t>
  </si>
  <si>
    <t>( Negativt tal betegner restbetaling )</t>
  </si>
  <si>
    <t>Skileje</t>
  </si>
  <si>
    <t>Liftkort</t>
  </si>
  <si>
    <t>Skiskole</t>
  </si>
  <si>
    <t>Egne indkøb</t>
  </si>
  <si>
    <t>Grupper med positive beløb en har restbetaling, og lægger pengene i en pulje.              Hvorefter grupper med negative beløb, tager beløbet de har til gode af puljen.</t>
  </si>
  <si>
    <t>Positive tal er beløb din gruppe har lagt ud for den anden gruppe.</t>
  </si>
  <si>
    <t>Negative tal er beløb din gruppe skylder til den refererede gruppe.</t>
  </si>
  <si>
    <t>Beskrivelse</t>
  </si>
  <si>
    <t>Udlæg er lavet for nedenstående gruppe:</t>
  </si>
  <si>
    <t>Ver. 15-4-2011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</si>
</sst>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m/d/yyyy;@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3"/>
      <name val="Arial"/>
      <family val="2"/>
    </font>
    <font>
      <b/>
      <sz val="10"/>
      <color indexed="8"/>
      <name val="Arial"/>
      <family val="2"/>
    </font>
    <font>
      <b/>
      <sz val="18"/>
      <color indexed="13"/>
      <name val="Arial"/>
      <family val="2"/>
    </font>
    <font>
      <b/>
      <sz val="18"/>
      <color indexed="51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u val="single"/>
      <sz val="18"/>
      <color indexed="51"/>
      <name val="Arial"/>
      <family val="2"/>
    </font>
    <font>
      <sz val="10"/>
      <color indexed="63"/>
      <name val="Arial"/>
      <family val="2"/>
    </font>
    <font>
      <b/>
      <sz val="18"/>
      <color indexed="12"/>
      <name val="Arial"/>
      <family val="2"/>
    </font>
    <font>
      <sz val="11"/>
      <name val="Arial"/>
      <family val="2"/>
    </font>
    <font>
      <u val="single"/>
      <sz val="12"/>
      <color indexed="52"/>
      <name val="Algerian"/>
      <family val="5"/>
    </font>
    <font>
      <b/>
      <u val="single"/>
      <sz val="12"/>
      <color indexed="52"/>
      <name val="Algerian"/>
      <family val="5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3" borderId="2" applyNumberFormat="0" applyAlignment="0" applyProtection="0"/>
    <xf numFmtId="0" fontId="43" fillId="24" borderId="3" applyNumberFormat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1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ill="1" applyBorder="1" applyAlignment="1" applyProtection="1">
      <alignment horizontal="center" wrapText="1"/>
      <protection/>
    </xf>
    <xf numFmtId="0" fontId="0" fillId="33" borderId="11" xfId="0" applyNumberFormat="1" applyFont="1" applyFill="1" applyBorder="1" applyAlignment="1" applyProtection="1">
      <alignment horizontal="center" wrapText="1"/>
      <protection/>
    </xf>
    <xf numFmtId="0" fontId="0" fillId="33" borderId="11" xfId="0" applyFill="1" applyBorder="1" applyAlignment="1">
      <alignment horizontal="center" vertical="center"/>
    </xf>
    <xf numFmtId="0" fontId="0" fillId="33" borderId="11" xfId="0" applyNumberFormat="1" applyFill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Border="1" applyAlignment="1">
      <alignment horizontal="center" vertical="center"/>
    </xf>
    <xf numFmtId="2" fontId="0" fillId="0" borderId="12" xfId="0" applyNumberFormat="1" applyFont="1" applyFill="1" applyBorder="1" applyAlignment="1" applyProtection="1">
      <alignment horizontal="center" wrapText="1"/>
      <protection/>
    </xf>
    <xf numFmtId="0" fontId="0" fillId="33" borderId="13" xfId="0" applyNumberFormat="1" applyFont="1" applyFill="1" applyBorder="1" applyAlignment="1" applyProtection="1">
      <alignment horizontal="center" wrapText="1"/>
      <protection/>
    </xf>
    <xf numFmtId="0" fontId="0" fillId="33" borderId="13" xfId="0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35" borderId="0" xfId="0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0" fillId="35" borderId="0" xfId="0" applyNumberFormat="1" applyFont="1" applyFill="1" applyBorder="1" applyAlignment="1" applyProtection="1">
      <alignment horizontal="center" wrapText="1"/>
      <protection/>
    </xf>
    <xf numFmtId="0" fontId="0" fillId="35" borderId="0" xfId="0" applyNumberFormat="1" applyFill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0" fontId="0" fillId="36" borderId="0" xfId="0" applyNumberFormat="1" applyFont="1" applyFill="1" applyBorder="1" applyAlignment="1" applyProtection="1">
      <alignment horizontal="center" wrapText="1"/>
      <protection/>
    </xf>
    <xf numFmtId="0" fontId="0" fillId="36" borderId="0" xfId="0" applyFill="1" applyBorder="1" applyAlignment="1">
      <alignment horizontal="center" vertical="center"/>
    </xf>
    <xf numFmtId="0" fontId="0" fillId="36" borderId="14" xfId="0" applyNumberFormat="1" applyFont="1" applyFill="1" applyBorder="1" applyAlignment="1" applyProtection="1">
      <alignment horizontal="center" wrapText="1"/>
      <protection/>
    </xf>
    <xf numFmtId="0" fontId="0" fillId="36" borderId="14" xfId="0" applyFill="1" applyBorder="1" applyAlignment="1">
      <alignment horizontal="center" vertical="center"/>
    </xf>
    <xf numFmtId="0" fontId="0" fillId="36" borderId="0" xfId="0" applyFill="1" applyBorder="1" applyAlignment="1">
      <alignment horizontal="right" vertical="center"/>
    </xf>
    <xf numFmtId="0" fontId="0" fillId="36" borderId="14" xfId="0" applyFill="1" applyBorder="1" applyAlignment="1">
      <alignment horizontal="left" vertical="center"/>
    </xf>
    <xf numFmtId="0" fontId="0" fillId="37" borderId="0" xfId="0" applyNumberFormat="1" applyFont="1" applyFill="1" applyBorder="1" applyAlignment="1" applyProtection="1">
      <alignment horizontal="center" wrapText="1"/>
      <protection/>
    </xf>
    <xf numFmtId="0" fontId="0" fillId="34" borderId="11" xfId="0" applyNumberFormat="1" applyFont="1" applyFill="1" applyBorder="1" applyAlignment="1" applyProtection="1">
      <alignment horizontal="center" wrapText="1"/>
      <protection/>
    </xf>
    <xf numFmtId="2" fontId="0" fillId="0" borderId="0" xfId="0" applyNumberForma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2" fontId="0" fillId="0" borderId="19" xfId="0" applyNumberFormat="1" applyFont="1" applyFill="1" applyBorder="1" applyAlignment="1" applyProtection="1">
      <alignment horizontal="center" wrapText="1"/>
      <protection/>
    </xf>
    <xf numFmtId="0" fontId="0" fillId="37" borderId="11" xfId="0" applyFill="1" applyBorder="1" applyAlignment="1">
      <alignment horizontal="center" vertical="center"/>
    </xf>
    <xf numFmtId="0" fontId="2" fillId="36" borderId="15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2" fillId="35" borderId="16" xfId="0" applyFont="1" applyFill="1" applyBorder="1" applyAlignment="1">
      <alignment horizontal="left" vertical="center"/>
    </xf>
    <xf numFmtId="0" fontId="0" fillId="35" borderId="17" xfId="0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15" fillId="35" borderId="2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wrapText="1"/>
      <protection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 applyProtection="1">
      <alignment horizontal="center" wrapText="1"/>
      <protection/>
    </xf>
    <xf numFmtId="0" fontId="0" fillId="33" borderId="25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ill="1" applyBorder="1" applyAlignment="1" applyProtection="1">
      <alignment horizontal="center" wrapText="1"/>
      <protection/>
    </xf>
    <xf numFmtId="0" fontId="2" fillId="35" borderId="15" xfId="0" applyNumberFormat="1" applyFont="1" applyFill="1" applyBorder="1" applyAlignment="1" applyProtection="1">
      <alignment horizontal="left" wrapText="1"/>
      <protection/>
    </xf>
    <xf numFmtId="0" fontId="0" fillId="35" borderId="14" xfId="0" applyNumberFormat="1" applyFont="1" applyFill="1" applyBorder="1" applyAlignment="1" applyProtection="1">
      <alignment horizontal="center" wrapText="1"/>
      <protection/>
    </xf>
    <xf numFmtId="0" fontId="0" fillId="0" borderId="26" xfId="0" applyNumberFormat="1" applyFill="1" applyBorder="1" applyAlignment="1" applyProtection="1">
      <alignment horizontal="center" wrapText="1"/>
      <protection/>
    </xf>
    <xf numFmtId="0" fontId="0" fillId="34" borderId="25" xfId="0" applyNumberFormat="1" applyFont="1" applyFill="1" applyBorder="1" applyAlignment="1" applyProtection="1">
      <alignment horizontal="center" wrapText="1"/>
      <protection/>
    </xf>
    <xf numFmtId="0" fontId="0" fillId="0" borderId="26" xfId="0" applyBorder="1" applyAlignment="1">
      <alignment horizontal="center" vertical="center"/>
    </xf>
    <xf numFmtId="2" fontId="0" fillId="0" borderId="14" xfId="0" applyNumberFormat="1" applyFont="1" applyFill="1" applyBorder="1" applyAlignment="1" applyProtection="1">
      <alignment horizontal="center" wrapText="1"/>
      <protection/>
    </xf>
    <xf numFmtId="0" fontId="0" fillId="0" borderId="15" xfId="0" applyNumberFormat="1" applyFont="1" applyFill="1" applyBorder="1" applyAlignment="1" applyProtection="1">
      <alignment horizontal="center" wrapText="1"/>
      <protection/>
    </xf>
    <xf numFmtId="0" fontId="0" fillId="33" borderId="25" xfId="0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left" wrapText="1"/>
      <protection/>
    </xf>
    <xf numFmtId="0" fontId="0" fillId="33" borderId="27" xfId="0" applyNumberFormat="1" applyFill="1" applyBorder="1" applyAlignment="1" applyProtection="1">
      <alignment horizontal="center" wrapText="1"/>
      <protection/>
    </xf>
    <xf numFmtId="0" fontId="0" fillId="33" borderId="28" xfId="0" applyNumberFormat="1" applyFont="1" applyFill="1" applyBorder="1" applyAlignment="1" applyProtection="1">
      <alignment horizontal="center" wrapText="1"/>
      <protection/>
    </xf>
    <xf numFmtId="0" fontId="0" fillId="33" borderId="27" xfId="0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0" fontId="0" fillId="0" borderId="17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26" xfId="0" applyFont="1" applyBorder="1" applyAlignment="1">
      <alignment horizontal="center" vertical="center"/>
    </xf>
    <xf numFmtId="2" fontId="2" fillId="37" borderId="29" xfId="0" applyNumberFormat="1" applyFont="1" applyFill="1" applyBorder="1" applyAlignment="1" applyProtection="1">
      <alignment horizontal="center" wrapText="1"/>
      <protection/>
    </xf>
    <xf numFmtId="2" fontId="2" fillId="37" borderId="30" xfId="0" applyNumberFormat="1" applyFont="1" applyFill="1" applyBorder="1" applyAlignment="1" applyProtection="1">
      <alignment horizontal="center"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0" fillId="38" borderId="11" xfId="0" applyFill="1" applyBorder="1" applyAlignment="1">
      <alignment horizontal="center" vertical="center"/>
    </xf>
    <xf numFmtId="0" fontId="0" fillId="38" borderId="31" xfId="0" applyFill="1" applyBorder="1" applyAlignment="1">
      <alignment horizontal="center" vertical="center"/>
    </xf>
    <xf numFmtId="0" fontId="0" fillId="38" borderId="32" xfId="0" applyFill="1" applyBorder="1" applyAlignment="1">
      <alignment horizontal="center" vertical="center"/>
    </xf>
    <xf numFmtId="0" fontId="0" fillId="38" borderId="33" xfId="0" applyFill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wrapText="1"/>
      <protection/>
    </xf>
    <xf numFmtId="0" fontId="2" fillId="36" borderId="15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35" borderId="15" xfId="0" applyNumberFormat="1" applyFont="1" applyFill="1" applyBorder="1" applyAlignment="1" applyProtection="1">
      <alignment horizontal="center" wrapText="1"/>
      <protection/>
    </xf>
    <xf numFmtId="0" fontId="13" fillId="35" borderId="0" xfId="0" applyNumberFormat="1" applyFont="1" applyFill="1" applyBorder="1" applyAlignment="1" applyProtection="1">
      <alignment horizontal="center" wrapText="1"/>
      <protection/>
    </xf>
    <xf numFmtId="0" fontId="13" fillId="35" borderId="14" xfId="0" applyNumberFormat="1" applyFont="1" applyFill="1" applyBorder="1" applyAlignment="1" applyProtection="1">
      <alignment horizontal="center" wrapText="1"/>
      <protection/>
    </xf>
    <xf numFmtId="0" fontId="2" fillId="35" borderId="15" xfId="0" applyNumberFormat="1" applyFont="1" applyFill="1" applyBorder="1" applyAlignment="1" applyProtection="1">
      <alignment horizontal="left" wrapText="1"/>
      <protection/>
    </xf>
    <xf numFmtId="0" fontId="2" fillId="35" borderId="0" xfId="0" applyNumberFormat="1" applyFont="1" applyFill="1" applyBorder="1" applyAlignment="1" applyProtection="1">
      <alignment horizontal="left" wrapText="1"/>
      <protection/>
    </xf>
    <xf numFmtId="2" fontId="0" fillId="37" borderId="23" xfId="0" applyNumberFormat="1" applyFill="1" applyBorder="1" applyAlignment="1" applyProtection="1">
      <alignment horizontal="center" wrapText="1"/>
      <protection/>
    </xf>
    <xf numFmtId="2" fontId="0" fillId="37" borderId="24" xfId="0" applyNumberFormat="1" applyFill="1" applyBorder="1" applyAlignment="1" applyProtection="1">
      <alignment horizontal="center" wrapText="1"/>
      <protection/>
    </xf>
    <xf numFmtId="2" fontId="0" fillId="37" borderId="35" xfId="0" applyNumberFormat="1" applyFill="1" applyBorder="1" applyAlignment="1" applyProtection="1">
      <alignment horizontal="center" wrapText="1"/>
      <protection/>
    </xf>
    <xf numFmtId="2" fontId="0" fillId="37" borderId="16" xfId="0" applyNumberFormat="1" applyFill="1" applyBorder="1" applyAlignment="1" applyProtection="1">
      <alignment horizontal="center" wrapText="1"/>
      <protection/>
    </xf>
    <xf numFmtId="2" fontId="0" fillId="37" borderId="17" xfId="0" applyNumberFormat="1" applyFill="1" applyBorder="1" applyAlignment="1" applyProtection="1">
      <alignment horizontal="center" wrapText="1"/>
      <protection/>
    </xf>
    <xf numFmtId="2" fontId="0" fillId="37" borderId="18" xfId="0" applyNumberForma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horizontal="center" wrapText="1"/>
      <protection/>
    </xf>
    <xf numFmtId="0" fontId="17" fillId="35" borderId="15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5" fillId="39" borderId="23" xfId="42" applyFill="1" applyBorder="1" applyAlignment="1" applyProtection="1">
      <alignment horizontal="center" vertical="center"/>
      <protection/>
    </xf>
    <xf numFmtId="0" fontId="5" fillId="39" borderId="24" xfId="42" applyFill="1" applyBorder="1" applyAlignment="1" applyProtection="1">
      <alignment horizontal="center" vertical="center"/>
      <protection/>
    </xf>
    <xf numFmtId="0" fontId="5" fillId="39" borderId="35" xfId="42" applyFill="1" applyBorder="1" applyAlignment="1" applyProtection="1">
      <alignment horizontal="center" vertical="center"/>
      <protection/>
    </xf>
    <xf numFmtId="0" fontId="5" fillId="39" borderId="16" xfId="42" applyFill="1" applyBorder="1" applyAlignment="1" applyProtection="1">
      <alignment horizontal="center" vertical="center"/>
      <protection/>
    </xf>
    <xf numFmtId="0" fontId="5" fillId="39" borderId="17" xfId="42" applyFill="1" applyBorder="1" applyAlignment="1" applyProtection="1">
      <alignment horizontal="center" vertical="center"/>
      <protection/>
    </xf>
    <xf numFmtId="0" fontId="5" fillId="39" borderId="18" xfId="42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0" fillId="0" borderId="14" xfId="0" applyNumberFormat="1" applyFill="1" applyBorder="1" applyAlignment="1" applyProtection="1">
      <alignment horizontal="center" wrapText="1"/>
      <protection/>
    </xf>
    <xf numFmtId="0" fontId="14" fillId="37" borderId="23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  <xf numFmtId="0" fontId="14" fillId="37" borderId="35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37" borderId="18" xfId="0" applyFont="1" applyFill="1" applyBorder="1" applyAlignment="1">
      <alignment horizontal="center" vertical="center"/>
    </xf>
    <xf numFmtId="0" fontId="2" fillId="37" borderId="15" xfId="0" applyNumberFormat="1" applyFont="1" applyFill="1" applyBorder="1" applyAlignment="1" applyProtection="1">
      <alignment horizontal="center" wrapText="1"/>
      <protection/>
    </xf>
    <xf numFmtId="0" fontId="2" fillId="37" borderId="0" xfId="0" applyNumberFormat="1" applyFont="1" applyFill="1" applyBorder="1" applyAlignment="1" applyProtection="1">
      <alignment horizontal="center" wrapText="1"/>
      <protection/>
    </xf>
    <xf numFmtId="0" fontId="2" fillId="36" borderId="15" xfId="0" applyNumberFormat="1" applyFont="1" applyFill="1" applyBorder="1" applyAlignment="1" applyProtection="1">
      <alignment horizontal="left" wrapText="1"/>
      <protection/>
    </xf>
    <xf numFmtId="0" fontId="2" fillId="36" borderId="0" xfId="0" applyNumberFormat="1" applyFont="1" applyFill="1" applyBorder="1" applyAlignment="1" applyProtection="1">
      <alignment horizontal="left" wrapText="1"/>
      <protection/>
    </xf>
  </cellXfs>
  <cellStyles count="49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Forklarende tekst" xfId="40"/>
    <cellStyle name="God" xfId="41"/>
    <cellStyle name="Hyperlink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ldmarksbassen.d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7"/>
  <sheetViews>
    <sheetView tabSelected="1" zoomScalePageLayoutView="0" workbookViewId="0" topLeftCell="A1">
      <selection activeCell="I4" sqref="I4"/>
    </sheetView>
  </sheetViews>
  <sheetFormatPr defaultColWidth="17.140625" defaultRowHeight="12.75"/>
  <cols>
    <col min="1" max="1" width="28.00390625" style="1" customWidth="1"/>
    <col min="2" max="8" width="15.7109375" style="1" customWidth="1"/>
    <col min="9" max="21" width="17.140625" style="1" customWidth="1"/>
    <col min="22" max="16384" width="17.140625" style="1" customWidth="1"/>
  </cols>
  <sheetData>
    <row r="1" spans="1:8" s="4" customFormat="1" ht="21.75" customHeight="1">
      <c r="A1" s="60"/>
      <c r="B1" s="61"/>
      <c r="C1" s="62"/>
      <c r="D1" s="71" t="s">
        <v>20</v>
      </c>
      <c r="E1" s="62"/>
      <c r="F1" s="61"/>
      <c r="G1" s="61"/>
      <c r="H1" s="63" t="s">
        <v>71</v>
      </c>
    </row>
    <row r="2" spans="1:8" s="5" customFormat="1" ht="21.75" customHeight="1">
      <c r="A2" s="64"/>
      <c r="B2" s="37"/>
      <c r="C2" s="38"/>
      <c r="D2" s="42" t="s">
        <v>28</v>
      </c>
      <c r="E2" s="38"/>
      <c r="F2" s="37"/>
      <c r="G2" s="37"/>
      <c r="H2" s="65"/>
    </row>
    <row r="3" spans="1:8" s="5" customFormat="1" ht="15" customHeight="1">
      <c r="A3" s="126" t="s">
        <v>51</v>
      </c>
      <c r="B3" s="127"/>
      <c r="C3" s="127"/>
      <c r="D3" s="127"/>
      <c r="E3" s="127"/>
      <c r="F3" s="127"/>
      <c r="G3" s="127"/>
      <c r="H3" s="128"/>
    </row>
    <row r="4" spans="1:8" s="5" customFormat="1" ht="12.75" customHeight="1" thickBot="1">
      <c r="A4" s="66" t="s">
        <v>45</v>
      </c>
      <c r="B4" s="67"/>
      <c r="C4" s="68"/>
      <c r="D4" s="69"/>
      <c r="E4" s="68"/>
      <c r="F4" s="67"/>
      <c r="G4" s="67"/>
      <c r="H4" s="70"/>
    </row>
    <row r="5" spans="1:8" s="5" customFormat="1" ht="12.75" customHeight="1">
      <c r="A5" s="72"/>
      <c r="B5" s="73"/>
      <c r="C5" s="73"/>
      <c r="D5" s="73"/>
      <c r="E5" s="73"/>
      <c r="F5" s="129" t="s">
        <v>8</v>
      </c>
      <c r="G5" s="130"/>
      <c r="H5" s="131"/>
    </row>
    <row r="6" spans="1:8" s="5" customFormat="1" ht="12.75" customHeight="1" thickBot="1">
      <c r="A6" s="74" t="s">
        <v>9</v>
      </c>
      <c r="B6" s="9">
        <v>0.5</v>
      </c>
      <c r="C6" s="112" t="s">
        <v>19</v>
      </c>
      <c r="D6" s="113"/>
      <c r="E6" s="113"/>
      <c r="F6" s="132"/>
      <c r="G6" s="133"/>
      <c r="H6" s="134"/>
    </row>
    <row r="7" spans="1:8" s="5" customFormat="1" ht="12.75" customHeight="1">
      <c r="A7" s="75" t="s">
        <v>12</v>
      </c>
      <c r="B7" s="9">
        <v>1</v>
      </c>
      <c r="C7" s="12"/>
      <c r="D7" s="12"/>
      <c r="F7" s="59"/>
      <c r="G7" s="59"/>
      <c r="H7" s="32"/>
    </row>
    <row r="8" spans="1:8" s="5" customFormat="1" ht="12.75" customHeight="1">
      <c r="A8" s="76"/>
      <c r="B8" s="23"/>
      <c r="C8" s="29"/>
      <c r="D8" s="29"/>
      <c r="E8" s="23"/>
      <c r="F8" s="23"/>
      <c r="G8" s="23"/>
      <c r="H8" s="32"/>
    </row>
    <row r="9" spans="1:10" s="5" customFormat="1" ht="12.75" customHeight="1">
      <c r="A9" s="76"/>
      <c r="B9" s="23"/>
      <c r="C9" s="29"/>
      <c r="D9" s="29"/>
      <c r="E9" s="23"/>
      <c r="F9" s="23"/>
      <c r="G9" s="23"/>
      <c r="H9" s="32"/>
      <c r="J9" s="41"/>
    </row>
    <row r="10" spans="1:8" s="5" customFormat="1" ht="12.75" customHeight="1">
      <c r="A10" s="77" t="s">
        <v>13</v>
      </c>
      <c r="B10" s="36" t="s">
        <v>21</v>
      </c>
      <c r="C10" s="35" t="s">
        <v>15</v>
      </c>
      <c r="D10" s="36" t="s">
        <v>22</v>
      </c>
      <c r="E10" s="35" t="s">
        <v>16</v>
      </c>
      <c r="F10" s="36" t="s">
        <v>23</v>
      </c>
      <c r="G10" s="35" t="s">
        <v>50</v>
      </c>
      <c r="H10" s="78" t="s">
        <v>24</v>
      </c>
    </row>
    <row r="11" spans="1:8" s="5" customFormat="1" ht="12.75" customHeight="1">
      <c r="A11" s="79"/>
      <c r="B11" s="23"/>
      <c r="C11" s="34"/>
      <c r="D11" s="23"/>
      <c r="E11" s="34"/>
      <c r="F11" s="23"/>
      <c r="G11" s="34"/>
      <c r="H11" s="80"/>
    </row>
    <row r="12" spans="1:21" ht="12.75" customHeight="1">
      <c r="A12" s="81" t="str">
        <f>A10</f>
        <v>Skovgaard</v>
      </c>
      <c r="B12" s="2"/>
      <c r="C12" s="6" t="str">
        <f>C10</f>
        <v>Pedersen</v>
      </c>
      <c r="D12" s="3"/>
      <c r="E12" s="6" t="str">
        <f>E10</f>
        <v>Bernt</v>
      </c>
      <c r="F12" s="3"/>
      <c r="G12" s="11" t="str">
        <f>G10</f>
        <v>Vestergaard</v>
      </c>
      <c r="H12" s="1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>
      <c r="A13" s="19" t="s">
        <v>11</v>
      </c>
      <c r="B13" s="9">
        <v>5</v>
      </c>
      <c r="C13" s="5" t="s">
        <v>11</v>
      </c>
      <c r="D13" s="10">
        <v>1</v>
      </c>
      <c r="E13" s="5" t="s">
        <v>11</v>
      </c>
      <c r="F13" s="10">
        <v>1</v>
      </c>
      <c r="G13" s="5" t="s">
        <v>11</v>
      </c>
      <c r="H13" s="8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 customHeight="1">
      <c r="A14" s="83" t="s">
        <v>10</v>
      </c>
      <c r="B14" s="52"/>
      <c r="C14" s="3" t="s">
        <v>10</v>
      </c>
      <c r="D14" s="10"/>
      <c r="E14" s="3" t="s">
        <v>10</v>
      </c>
      <c r="F14" s="10"/>
      <c r="G14" s="5" t="s">
        <v>10</v>
      </c>
      <c r="H14" s="8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.75" customHeight="1">
      <c r="A15" s="83"/>
      <c r="B15" s="2"/>
      <c r="C15" s="3"/>
      <c r="D15" s="3"/>
      <c r="E15" s="3"/>
      <c r="F15" s="3"/>
      <c r="G15" s="5"/>
      <c r="H15" s="1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 customHeight="1">
      <c r="A16" s="84" t="s">
        <v>44</v>
      </c>
      <c r="B16" s="39"/>
      <c r="C16" s="40"/>
      <c r="D16" s="40"/>
      <c r="E16" s="40"/>
      <c r="F16" s="40"/>
      <c r="G16" s="37"/>
      <c r="H16" s="8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 customHeight="1">
      <c r="A17" s="83"/>
      <c r="B17" s="2"/>
      <c r="C17" s="3"/>
      <c r="D17" s="3"/>
      <c r="E17" s="3"/>
      <c r="F17" s="3"/>
      <c r="G17" s="5"/>
      <c r="H17" s="1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 customHeight="1">
      <c r="A18" s="83"/>
      <c r="B18" s="7" t="s">
        <v>0</v>
      </c>
      <c r="C18" s="7" t="s">
        <v>1</v>
      </c>
      <c r="D18" s="7" t="s">
        <v>2</v>
      </c>
      <c r="E18" s="7" t="str">
        <f>A10</f>
        <v>Skovgaard</v>
      </c>
      <c r="F18" s="7" t="str">
        <f>C10</f>
        <v>Pedersen</v>
      </c>
      <c r="G18" s="4" t="str">
        <f>E10</f>
        <v>Bernt</v>
      </c>
      <c r="H18" s="86" t="str">
        <f>G10</f>
        <v>Vestergaard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 customHeight="1">
      <c r="A19" s="83" t="s">
        <v>52</v>
      </c>
      <c r="B19" s="2">
        <f>(C19+D19)</f>
        <v>7</v>
      </c>
      <c r="C19" s="3">
        <f>(B14+D14+F14+H14)</f>
        <v>0</v>
      </c>
      <c r="D19" s="3">
        <f>(B13+D13+F13+H13)</f>
        <v>7</v>
      </c>
      <c r="E19" s="3">
        <f>SUM(B13:B14)</f>
        <v>5</v>
      </c>
      <c r="F19" s="3">
        <f>SUM(D13:D14)</f>
        <v>1</v>
      </c>
      <c r="G19" s="5">
        <f>SUM(F13:F14)</f>
        <v>1</v>
      </c>
      <c r="H19" s="18">
        <f>SUM(H13:H14)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 customHeight="1">
      <c r="A20" s="83"/>
      <c r="B20" s="2"/>
      <c r="C20" s="3"/>
      <c r="D20" s="3"/>
      <c r="E20" s="3"/>
      <c r="F20" s="3"/>
      <c r="G20" s="5"/>
      <c r="H20" s="1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 customHeight="1">
      <c r="A21" s="83" t="s">
        <v>53</v>
      </c>
      <c r="B21" s="2">
        <f>(C21+D21)</f>
        <v>7</v>
      </c>
      <c r="C21" s="2">
        <f>B6*C19</f>
        <v>0</v>
      </c>
      <c r="D21" s="2">
        <f>B7*D19</f>
        <v>7</v>
      </c>
      <c r="E21" s="2">
        <f>(B6*B14)+(B7*B13)</f>
        <v>5</v>
      </c>
      <c r="F21" s="2">
        <f>(B6*D14)+(B7*D13)</f>
        <v>1</v>
      </c>
      <c r="G21" s="2">
        <f>(B6*F14)+(B7*F13)</f>
        <v>1</v>
      </c>
      <c r="H21" s="18">
        <f>(B6*H14)+(B7*H13)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 customHeight="1">
      <c r="A22" s="83"/>
      <c r="B22" s="2"/>
      <c r="C22" s="2"/>
      <c r="D22" s="2"/>
      <c r="E22" s="2"/>
      <c r="F22" s="2"/>
      <c r="G22" s="5"/>
      <c r="H22" s="1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 customHeight="1">
      <c r="A23" s="117" t="s">
        <v>57</v>
      </c>
      <c r="B23" s="118"/>
      <c r="C23" s="118"/>
      <c r="D23" s="39"/>
      <c r="E23" s="39"/>
      <c r="F23" s="39"/>
      <c r="G23" s="37"/>
      <c r="H23" s="8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 customHeight="1">
      <c r="A24" s="83"/>
      <c r="B24" s="2"/>
      <c r="C24" s="2"/>
      <c r="D24" s="2"/>
      <c r="E24" s="2"/>
      <c r="F24" s="2"/>
      <c r="G24" s="5"/>
      <c r="H24" s="1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 customHeight="1">
      <c r="A25" s="83"/>
      <c r="B25" s="2" t="str">
        <f>A10</f>
        <v>Skovgaard</v>
      </c>
      <c r="C25" s="2"/>
      <c r="D25" s="2" t="str">
        <f>C10</f>
        <v>Pedersen</v>
      </c>
      <c r="E25" s="2"/>
      <c r="F25" s="2" t="str">
        <f>E10</f>
        <v>Bernt</v>
      </c>
      <c r="G25" s="5"/>
      <c r="H25" s="18" t="str">
        <f>G10</f>
        <v>Vestergaard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 customHeight="1">
      <c r="A26" s="83" t="s">
        <v>34</v>
      </c>
      <c r="B26" s="52"/>
      <c r="C26" s="2"/>
      <c r="D26" s="52"/>
      <c r="E26" s="2"/>
      <c r="F26" s="52"/>
      <c r="G26" s="5"/>
      <c r="H26" s="8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 customHeight="1">
      <c r="A27" s="83"/>
      <c r="B27" s="2"/>
      <c r="C27" s="2"/>
      <c r="D27" s="2"/>
      <c r="E27" s="2"/>
      <c r="F27" s="2"/>
      <c r="G27" s="5"/>
      <c r="H27" s="1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 customHeight="1">
      <c r="A28" s="83" t="s">
        <v>33</v>
      </c>
      <c r="B28" s="52"/>
      <c r="C28" s="2"/>
      <c r="D28" s="52"/>
      <c r="E28" s="2"/>
      <c r="F28" s="52"/>
      <c r="G28" s="5"/>
      <c r="H28" s="8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 customHeight="1">
      <c r="A29" s="83"/>
      <c r="B29" s="2"/>
      <c r="C29" s="2"/>
      <c r="D29" s="2"/>
      <c r="E29" s="2"/>
      <c r="F29" s="2"/>
      <c r="G29" s="5"/>
      <c r="H29" s="1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 customHeight="1">
      <c r="A30" s="83" t="s">
        <v>32</v>
      </c>
      <c r="B30" s="52"/>
      <c r="C30" s="2"/>
      <c r="D30" s="52"/>
      <c r="E30" s="2"/>
      <c r="F30" s="52"/>
      <c r="G30" s="5"/>
      <c r="H30" s="8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 customHeight="1">
      <c r="A31" s="83"/>
      <c r="B31" s="2"/>
      <c r="C31" s="2"/>
      <c r="D31" s="2"/>
      <c r="E31" s="2"/>
      <c r="F31" s="2"/>
      <c r="G31" s="5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 customHeight="1">
      <c r="A32" s="83"/>
      <c r="B32" s="2"/>
      <c r="C32" s="2"/>
      <c r="D32" s="2"/>
      <c r="E32" s="2"/>
      <c r="F32" s="2"/>
      <c r="G32" s="5"/>
      <c r="H32" s="1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 customHeight="1">
      <c r="A33" s="83"/>
      <c r="B33" s="3" t="s">
        <v>30</v>
      </c>
      <c r="C33" s="2"/>
      <c r="D33" s="5"/>
      <c r="E33" s="7" t="str">
        <f>A10</f>
        <v>Skovgaard</v>
      </c>
      <c r="F33" s="7" t="str">
        <f>C10</f>
        <v>Pedersen</v>
      </c>
      <c r="G33" s="7" t="str">
        <f>E10</f>
        <v>Bernt</v>
      </c>
      <c r="H33" s="88" t="str">
        <f>G10</f>
        <v>Vestergaard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 customHeight="1">
      <c r="A34" s="83" t="s">
        <v>55</v>
      </c>
      <c r="B34" s="2">
        <f>SUM(B26:H26)</f>
        <v>0</v>
      </c>
      <c r="C34" s="104" t="s">
        <v>58</v>
      </c>
      <c r="D34" s="3" t="s">
        <v>31</v>
      </c>
      <c r="E34" s="13">
        <f>(B34/B21)*E21</f>
        <v>0</v>
      </c>
      <c r="F34" s="13">
        <f>(B34/B21)*F21</f>
        <v>0</v>
      </c>
      <c r="G34" s="14">
        <f>(B34/B21)*G21</f>
        <v>0</v>
      </c>
      <c r="H34" s="89">
        <f>(B34/B21)*H21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 customHeight="1">
      <c r="A35" s="83"/>
      <c r="B35" s="2"/>
      <c r="C35" s="2"/>
      <c r="D35" s="2"/>
      <c r="E35" s="2"/>
      <c r="F35" s="2"/>
      <c r="G35" s="5"/>
      <c r="H35" s="1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 customHeight="1">
      <c r="A36" s="83" t="s">
        <v>56</v>
      </c>
      <c r="B36" s="2">
        <f>SUM(B28:H28)</f>
        <v>0</v>
      </c>
      <c r="C36" s="104" t="s">
        <v>58</v>
      </c>
      <c r="D36" s="3" t="s">
        <v>31</v>
      </c>
      <c r="E36" s="13">
        <f>(B36/B21)*E21</f>
        <v>0</v>
      </c>
      <c r="F36" s="13">
        <f>(B36/B21)*F21</f>
        <v>0</v>
      </c>
      <c r="G36" s="14">
        <f>(B36/B21)*G21</f>
        <v>0</v>
      </c>
      <c r="H36" s="89">
        <f>(B36/B21)*H21</f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 customHeight="1">
      <c r="A37" s="83"/>
      <c r="B37" s="2"/>
      <c r="C37" s="2"/>
      <c r="D37" s="2"/>
      <c r="E37" s="2"/>
      <c r="F37" s="2"/>
      <c r="G37" s="5"/>
      <c r="H37" s="1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 customHeight="1">
      <c r="A38" s="83" t="s">
        <v>54</v>
      </c>
      <c r="B38" s="2">
        <f>SUM(B30:H30)</f>
        <v>0</v>
      </c>
      <c r="C38" s="104" t="s">
        <v>58</v>
      </c>
      <c r="D38" s="3" t="s">
        <v>31</v>
      </c>
      <c r="E38" s="13">
        <f>(B38/B21)*E21</f>
        <v>0</v>
      </c>
      <c r="F38" s="13">
        <f>(B38/B21)*F21</f>
        <v>0</v>
      </c>
      <c r="G38" s="14">
        <f>(B38/B21)*G21</f>
        <v>0</v>
      </c>
      <c r="H38" s="89">
        <f>(B38/B21)*H21</f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 customHeight="1">
      <c r="A39" s="90"/>
      <c r="B39" s="2"/>
      <c r="C39" s="2"/>
      <c r="D39" s="2"/>
      <c r="E39" s="2"/>
      <c r="F39" s="2"/>
      <c r="G39" s="5"/>
      <c r="H39" s="1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33" customFormat="1" ht="12.75" customHeight="1" thickBot="1">
      <c r="A40" s="83" t="s">
        <v>35</v>
      </c>
      <c r="B40" s="54">
        <f>SUM(B34:B38)</f>
        <v>0</v>
      </c>
      <c r="C40" s="104" t="s">
        <v>58</v>
      </c>
      <c r="D40" s="3" t="s">
        <v>31</v>
      </c>
      <c r="E40" s="13">
        <f>(B40/B21)*E21</f>
        <v>0</v>
      </c>
      <c r="F40" s="13">
        <f>(B40/B21)*F21</f>
        <v>0</v>
      </c>
      <c r="G40" s="53">
        <f>(B40/B21)*G21</f>
        <v>0</v>
      </c>
      <c r="H40" s="89">
        <f>(B40/B21)*H21</f>
        <v>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33" customFormat="1" ht="12.75" customHeight="1" thickTop="1">
      <c r="A41" s="83"/>
      <c r="B41" s="2"/>
      <c r="C41" s="2"/>
      <c r="D41" s="3"/>
      <c r="E41" s="13"/>
      <c r="F41" s="13"/>
      <c r="G41" s="53"/>
      <c r="H41" s="89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33" customFormat="1" ht="12.75" customHeight="1">
      <c r="A42" s="83"/>
      <c r="B42" s="2"/>
      <c r="C42" s="2"/>
      <c r="D42" s="3" t="s">
        <v>59</v>
      </c>
      <c r="E42" s="13">
        <f>SUM(B26:B30)</f>
        <v>0</v>
      </c>
      <c r="F42" s="13">
        <f>SUM(D26:D30)</f>
        <v>0</v>
      </c>
      <c r="G42" s="53">
        <f>SUM(F26:F30)</f>
        <v>0</v>
      </c>
      <c r="H42" s="89">
        <f>SUM(H26:H30)</f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33" customFormat="1" ht="12.75" customHeight="1">
      <c r="A43" s="83"/>
      <c r="B43" s="2"/>
      <c r="C43" s="2"/>
      <c r="D43" s="3"/>
      <c r="E43" s="13"/>
      <c r="F43" s="13"/>
      <c r="G43" s="53"/>
      <c r="H43" s="89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 customHeight="1">
      <c r="A44" s="90"/>
      <c r="B44" s="2"/>
      <c r="C44" s="2"/>
      <c r="D44" s="3" t="s">
        <v>60</v>
      </c>
      <c r="E44" s="13">
        <f>(E42-E40)</f>
        <v>0</v>
      </c>
      <c r="F44" s="13">
        <f>(F42-F40)</f>
        <v>0</v>
      </c>
      <c r="G44" s="13">
        <f>(G42-G40)</f>
        <v>0</v>
      </c>
      <c r="H44" s="89">
        <f>(H42-H40)</f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 customHeight="1">
      <c r="A45" s="90"/>
      <c r="B45" s="2"/>
      <c r="C45" s="2"/>
      <c r="D45" s="135" t="s">
        <v>61</v>
      </c>
      <c r="E45" s="135"/>
      <c r="F45" s="135"/>
      <c r="G45" s="135"/>
      <c r="H45" s="13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 customHeight="1">
      <c r="A46" s="90"/>
      <c r="B46" s="2"/>
      <c r="C46" s="2"/>
      <c r="D46" s="2"/>
      <c r="E46" s="2"/>
      <c r="F46" s="2"/>
      <c r="G46" s="5"/>
      <c r="H46" s="1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 customHeight="1">
      <c r="A47" s="84" t="s">
        <v>43</v>
      </c>
      <c r="B47" s="39"/>
      <c r="C47" s="39"/>
      <c r="D47" s="39"/>
      <c r="E47" s="39"/>
      <c r="F47" s="39"/>
      <c r="G47" s="37"/>
      <c r="H47" s="85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 customHeight="1">
      <c r="A48" s="90"/>
      <c r="B48" s="2"/>
      <c r="C48" s="2"/>
      <c r="D48" s="2"/>
      <c r="E48" s="2"/>
      <c r="F48" s="2"/>
      <c r="G48" s="5"/>
      <c r="H48" s="1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 customHeight="1">
      <c r="A49" s="83"/>
      <c r="B49" s="2"/>
      <c r="C49" s="5"/>
      <c r="D49" s="7" t="s">
        <v>25</v>
      </c>
      <c r="E49" s="7" t="str">
        <f>A10</f>
        <v>Skovgaard</v>
      </c>
      <c r="F49" s="7" t="str">
        <f>C10</f>
        <v>Pedersen</v>
      </c>
      <c r="G49" s="7" t="str">
        <f>E10</f>
        <v>Bernt</v>
      </c>
      <c r="H49" s="88" t="str">
        <f>G10</f>
        <v>Vestergaard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 customHeight="1">
      <c r="A50" s="90"/>
      <c r="B50" s="2"/>
      <c r="C50" s="5"/>
      <c r="D50" s="10"/>
      <c r="E50" s="8"/>
      <c r="F50" s="8"/>
      <c r="G50" s="8"/>
      <c r="H50" s="91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 customHeight="1">
      <c r="A51" s="90"/>
      <c r="B51" s="2"/>
      <c r="C51" s="5"/>
      <c r="D51" s="10"/>
      <c r="E51" s="8"/>
      <c r="F51" s="8"/>
      <c r="G51" s="8"/>
      <c r="H51" s="9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 customHeight="1">
      <c r="A52" s="90"/>
      <c r="B52" s="2"/>
      <c r="C52" s="5"/>
      <c r="D52" s="10"/>
      <c r="E52" s="8"/>
      <c r="F52" s="8"/>
      <c r="G52" s="8"/>
      <c r="H52" s="9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 customHeight="1">
      <c r="A53" s="90"/>
      <c r="B53" s="2"/>
      <c r="C53" s="5"/>
      <c r="D53" s="10"/>
      <c r="E53" s="8"/>
      <c r="F53" s="8"/>
      <c r="G53" s="8"/>
      <c r="H53" s="91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 customHeight="1">
      <c r="A54" s="90"/>
      <c r="B54" s="2"/>
      <c r="C54" s="5"/>
      <c r="D54" s="10"/>
      <c r="E54" s="8"/>
      <c r="F54" s="8"/>
      <c r="G54" s="8"/>
      <c r="H54" s="9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 customHeight="1">
      <c r="A55" s="90"/>
      <c r="B55" s="2"/>
      <c r="C55" s="5"/>
      <c r="D55" s="10"/>
      <c r="E55" s="8"/>
      <c r="F55" s="8"/>
      <c r="G55" s="8"/>
      <c r="H55" s="91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 customHeight="1">
      <c r="A56" s="90"/>
      <c r="B56" s="2"/>
      <c r="C56" s="5"/>
      <c r="D56" s="10"/>
      <c r="E56" s="8"/>
      <c r="F56" s="8"/>
      <c r="G56" s="8"/>
      <c r="H56" s="9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 customHeight="1">
      <c r="A57" s="90"/>
      <c r="B57" s="2"/>
      <c r="C57" s="5"/>
      <c r="D57" s="10"/>
      <c r="E57" s="8"/>
      <c r="F57" s="8"/>
      <c r="G57" s="8"/>
      <c r="H57" s="9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 customHeight="1">
      <c r="A58" s="90"/>
      <c r="B58" s="2"/>
      <c r="C58" s="5"/>
      <c r="D58" s="10"/>
      <c r="E58" s="8"/>
      <c r="F58" s="8"/>
      <c r="G58" s="8"/>
      <c r="H58" s="9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 customHeight="1">
      <c r="A59" s="90"/>
      <c r="B59" s="2"/>
      <c r="C59" s="5"/>
      <c r="D59" s="10"/>
      <c r="E59" s="8"/>
      <c r="F59" s="8"/>
      <c r="G59" s="8"/>
      <c r="H59" s="9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 customHeight="1">
      <c r="A60" s="90"/>
      <c r="B60" s="2"/>
      <c r="C60" s="5"/>
      <c r="D60" s="10"/>
      <c r="E60" s="8"/>
      <c r="F60" s="8"/>
      <c r="G60" s="8"/>
      <c r="H60" s="9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 customHeight="1">
      <c r="A61" s="90"/>
      <c r="B61" s="2"/>
      <c r="C61" s="5"/>
      <c r="D61" s="10"/>
      <c r="E61" s="8"/>
      <c r="F61" s="8"/>
      <c r="G61" s="8"/>
      <c r="H61" s="9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 customHeight="1">
      <c r="A62" s="90"/>
      <c r="B62" s="2"/>
      <c r="C62" s="5"/>
      <c r="D62" s="10"/>
      <c r="E62" s="8"/>
      <c r="F62" s="8"/>
      <c r="G62" s="8"/>
      <c r="H62" s="91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 customHeight="1">
      <c r="A63" s="90"/>
      <c r="B63" s="2"/>
      <c r="C63" s="5"/>
      <c r="D63" s="10"/>
      <c r="E63" s="8"/>
      <c r="F63" s="8"/>
      <c r="G63" s="8"/>
      <c r="H63" s="9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 customHeight="1">
      <c r="A64" s="90"/>
      <c r="B64" s="2"/>
      <c r="C64" s="5"/>
      <c r="D64" s="10"/>
      <c r="E64" s="8"/>
      <c r="F64" s="8"/>
      <c r="G64" s="8"/>
      <c r="H64" s="91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 customHeight="1">
      <c r="A65" s="90"/>
      <c r="B65" s="2"/>
      <c r="C65" s="5"/>
      <c r="D65" s="3" t="s">
        <v>7</v>
      </c>
      <c r="E65" s="13">
        <f>SUM(E50:E64)</f>
        <v>0</v>
      </c>
      <c r="F65" s="13">
        <f>SUM(F50:F64)</f>
        <v>0</v>
      </c>
      <c r="G65" s="13">
        <f>SUM(G50:G64)</f>
        <v>0</v>
      </c>
      <c r="H65" s="92">
        <f>SUM(H50:H64)</f>
        <v>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 customHeight="1">
      <c r="A66" s="90"/>
      <c r="B66" s="2"/>
      <c r="C66" s="2"/>
      <c r="D66" s="2"/>
      <c r="E66" s="2"/>
      <c r="F66" s="2"/>
      <c r="G66" s="5"/>
      <c r="H66" s="1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 customHeight="1">
      <c r="A67" s="84" t="s">
        <v>42</v>
      </c>
      <c r="B67" s="39"/>
      <c r="C67" s="39"/>
      <c r="D67" s="39"/>
      <c r="E67" s="39"/>
      <c r="F67" s="39"/>
      <c r="G67" s="37"/>
      <c r="H67" s="85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 customHeight="1">
      <c r="A68" s="90"/>
      <c r="B68" s="2"/>
      <c r="C68" s="2"/>
      <c r="D68" s="2"/>
      <c r="E68" s="2"/>
      <c r="F68" s="2"/>
      <c r="G68" s="5"/>
      <c r="H68" s="1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 customHeight="1">
      <c r="A69" s="83" t="s">
        <v>17</v>
      </c>
      <c r="B69" s="8">
        <v>0.95</v>
      </c>
      <c r="C69" s="5"/>
      <c r="D69" s="7" t="s">
        <v>25</v>
      </c>
      <c r="E69" s="7" t="str">
        <f>A10</f>
        <v>Skovgaard</v>
      </c>
      <c r="F69" s="7" t="str">
        <f>C10</f>
        <v>Pedersen</v>
      </c>
      <c r="G69" s="7" t="str">
        <f>E10</f>
        <v>Bernt</v>
      </c>
      <c r="H69" s="88" t="str">
        <f>G10</f>
        <v>Vestergaard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 customHeight="1">
      <c r="A70" s="90"/>
      <c r="B70" s="2"/>
      <c r="C70" s="5"/>
      <c r="D70" s="10"/>
      <c r="E70" s="8"/>
      <c r="F70" s="8"/>
      <c r="G70" s="8"/>
      <c r="H70" s="91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 customHeight="1">
      <c r="A71" s="90"/>
      <c r="B71" s="2"/>
      <c r="C71" s="5"/>
      <c r="D71" s="10"/>
      <c r="E71" s="8"/>
      <c r="F71" s="8"/>
      <c r="G71" s="8"/>
      <c r="H71" s="91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 customHeight="1">
      <c r="A72" s="90"/>
      <c r="B72" s="2"/>
      <c r="C72" s="5"/>
      <c r="D72" s="10"/>
      <c r="E72" s="8"/>
      <c r="F72" s="8"/>
      <c r="G72" s="8"/>
      <c r="H72" s="91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 customHeight="1">
      <c r="A73" s="90"/>
      <c r="B73" s="2"/>
      <c r="C73" s="5"/>
      <c r="D73" s="10"/>
      <c r="E73" s="8"/>
      <c r="F73" s="8"/>
      <c r="G73" s="8"/>
      <c r="H73" s="9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 customHeight="1">
      <c r="A74" s="90"/>
      <c r="B74" s="2"/>
      <c r="C74" s="5"/>
      <c r="D74" s="10"/>
      <c r="E74" s="8"/>
      <c r="F74" s="8"/>
      <c r="G74" s="8"/>
      <c r="H74" s="91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 customHeight="1">
      <c r="A75" s="90"/>
      <c r="B75" s="2"/>
      <c r="C75" s="5"/>
      <c r="D75" s="10"/>
      <c r="E75" s="8"/>
      <c r="F75" s="8"/>
      <c r="G75" s="8"/>
      <c r="H75" s="91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 customHeight="1">
      <c r="A76" s="90"/>
      <c r="B76" s="2"/>
      <c r="C76" s="5"/>
      <c r="D76" s="10"/>
      <c r="E76" s="8"/>
      <c r="F76" s="8"/>
      <c r="G76" s="8"/>
      <c r="H76" s="9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 customHeight="1">
      <c r="A77" s="90"/>
      <c r="B77" s="2"/>
      <c r="C77" s="5"/>
      <c r="D77" s="10"/>
      <c r="E77" s="8"/>
      <c r="F77" s="8"/>
      <c r="G77" s="8"/>
      <c r="H77" s="9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 customHeight="1">
      <c r="A78" s="90"/>
      <c r="B78" s="2"/>
      <c r="C78" s="5"/>
      <c r="D78" s="10"/>
      <c r="E78" s="8"/>
      <c r="F78" s="8"/>
      <c r="G78" s="8"/>
      <c r="H78" s="9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 customHeight="1">
      <c r="A79" s="90"/>
      <c r="B79" s="2"/>
      <c r="C79" s="5"/>
      <c r="D79" s="10"/>
      <c r="E79" s="8"/>
      <c r="F79" s="8"/>
      <c r="G79" s="8"/>
      <c r="H79" s="9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 customHeight="1">
      <c r="A80" s="90"/>
      <c r="B80" s="2"/>
      <c r="C80" s="5"/>
      <c r="D80" s="10"/>
      <c r="E80" s="8"/>
      <c r="F80" s="8"/>
      <c r="G80" s="8"/>
      <c r="H80" s="9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 customHeight="1">
      <c r="A81" s="90"/>
      <c r="B81" s="2"/>
      <c r="C81" s="5"/>
      <c r="D81" s="10"/>
      <c r="E81" s="8"/>
      <c r="F81" s="8"/>
      <c r="G81" s="8"/>
      <c r="H81" s="91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 customHeight="1">
      <c r="A82" s="90"/>
      <c r="B82" s="2"/>
      <c r="C82" s="5"/>
      <c r="D82" s="10"/>
      <c r="E82" s="8"/>
      <c r="F82" s="8"/>
      <c r="G82" s="8"/>
      <c r="H82" s="91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 customHeight="1">
      <c r="A83" s="90"/>
      <c r="B83" s="2"/>
      <c r="C83" s="5"/>
      <c r="D83" s="10"/>
      <c r="E83" s="8"/>
      <c r="F83" s="8"/>
      <c r="G83" s="8"/>
      <c r="H83" s="91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 customHeight="1">
      <c r="A84" s="90"/>
      <c r="B84" s="2"/>
      <c r="C84" s="5"/>
      <c r="D84" s="10"/>
      <c r="E84" s="8"/>
      <c r="F84" s="8"/>
      <c r="G84" s="8"/>
      <c r="H84" s="91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 customHeight="1">
      <c r="A85" s="90"/>
      <c r="B85" s="2"/>
      <c r="C85" s="5"/>
      <c r="D85" s="3" t="s">
        <v>18</v>
      </c>
      <c r="E85" s="13">
        <f>SUM(E70:E84)</f>
        <v>0</v>
      </c>
      <c r="F85" s="13">
        <f>SUM(F70:F84)</f>
        <v>0</v>
      </c>
      <c r="G85" s="13">
        <f>SUM(G70:G84)</f>
        <v>0</v>
      </c>
      <c r="H85" s="92">
        <f>SUM(H70:H84)</f>
        <v>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 customHeight="1">
      <c r="A86" s="90"/>
      <c r="B86" s="2"/>
      <c r="C86" s="5"/>
      <c r="D86" s="3" t="s">
        <v>7</v>
      </c>
      <c r="E86" s="13">
        <f>(E85*B69)</f>
        <v>0</v>
      </c>
      <c r="F86" s="13">
        <f>(F85*B69)</f>
        <v>0</v>
      </c>
      <c r="G86" s="13">
        <f>(G85*B69)</f>
        <v>0</v>
      </c>
      <c r="H86" s="89">
        <f>(H85*B69)</f>
        <v>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 customHeight="1">
      <c r="A87" s="90"/>
      <c r="B87" s="2"/>
      <c r="C87" s="2"/>
      <c r="D87" s="2"/>
      <c r="E87" s="2"/>
      <c r="F87" s="2"/>
      <c r="G87" s="5"/>
      <c r="H87" s="1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 customHeight="1">
      <c r="A88" s="90"/>
      <c r="B88" s="2"/>
      <c r="C88" s="2"/>
      <c r="D88" s="2"/>
      <c r="E88" s="2"/>
      <c r="F88" s="2"/>
      <c r="G88" s="5"/>
      <c r="H88" s="1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 customHeight="1">
      <c r="A89" s="84" t="s">
        <v>39</v>
      </c>
      <c r="B89" s="39"/>
      <c r="C89" s="39"/>
      <c r="D89" s="39"/>
      <c r="E89" s="39"/>
      <c r="F89" s="39"/>
      <c r="G89" s="37"/>
      <c r="H89" s="85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 customHeight="1">
      <c r="A90" s="90"/>
      <c r="B90" s="2"/>
      <c r="C90" s="2"/>
      <c r="D90" s="2"/>
      <c r="E90" s="2"/>
      <c r="F90" s="2"/>
      <c r="G90" s="5"/>
      <c r="H90" s="1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 customHeight="1">
      <c r="A91" s="90"/>
      <c r="B91" s="2"/>
      <c r="C91" s="2"/>
      <c r="D91" s="2"/>
      <c r="E91" s="7" t="str">
        <f>A10</f>
        <v>Skovgaard</v>
      </c>
      <c r="F91" s="7" t="str">
        <f>C10</f>
        <v>Pedersen</v>
      </c>
      <c r="G91" s="7" t="str">
        <f>E10</f>
        <v>Bernt</v>
      </c>
      <c r="H91" s="88" t="str">
        <f>G10</f>
        <v>Vestergaard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 customHeight="1" thickBot="1">
      <c r="A92" s="83" t="s">
        <v>4</v>
      </c>
      <c r="B92" s="15">
        <f>SUM(E86:H86)+SUM(E65:H65)</f>
        <v>0</v>
      </c>
      <c r="C92" s="3" t="s">
        <v>5</v>
      </c>
      <c r="D92" s="3"/>
      <c r="E92" s="13">
        <f>(E65+E86)</f>
        <v>0</v>
      </c>
      <c r="F92" s="13">
        <f>(F65+F86)</f>
        <v>0</v>
      </c>
      <c r="G92" s="13">
        <f>(G65+G86)</f>
        <v>0</v>
      </c>
      <c r="H92" s="89">
        <f>(H65+H86)</f>
        <v>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 customHeight="1" thickTop="1">
      <c r="A93" s="90"/>
      <c r="B93" s="2"/>
      <c r="C93" s="2"/>
      <c r="D93" s="5"/>
      <c r="E93" s="5"/>
      <c r="F93" s="5"/>
      <c r="G93" s="5"/>
      <c r="H93" s="2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 customHeight="1">
      <c r="A94" s="83" t="s">
        <v>3</v>
      </c>
      <c r="B94" s="2"/>
      <c r="C94" s="2"/>
      <c r="D94" s="2"/>
      <c r="E94" s="14">
        <f>(B92/B21)*E21</f>
        <v>0</v>
      </c>
      <c r="F94" s="14">
        <f>(B92/B21)*F21</f>
        <v>0</v>
      </c>
      <c r="G94" s="14">
        <f>(B92/B21)*G21</f>
        <v>0</v>
      </c>
      <c r="H94" s="92">
        <f>(B92/B21)*H21</f>
        <v>0</v>
      </c>
      <c r="I94" s="1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 customHeight="1">
      <c r="A95" s="90"/>
      <c r="B95" s="2"/>
      <c r="C95" s="2"/>
      <c r="D95" s="2"/>
      <c r="E95" s="2"/>
      <c r="F95" s="2"/>
      <c r="G95" s="5"/>
      <c r="H95" s="1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 customHeight="1">
      <c r="A96" s="83" t="s">
        <v>6</v>
      </c>
      <c r="B96" s="2"/>
      <c r="C96" s="2"/>
      <c r="D96" s="2"/>
      <c r="E96" s="13">
        <f>(E92-E94)</f>
        <v>0</v>
      </c>
      <c r="F96" s="13">
        <f>(F92-F94)</f>
        <v>0</v>
      </c>
      <c r="G96" s="13">
        <f>(G92-G94)</f>
        <v>0</v>
      </c>
      <c r="H96" s="89">
        <f>(H92-H94)</f>
        <v>0</v>
      </c>
      <c r="I96" s="1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 customHeight="1">
      <c r="A97" s="19"/>
      <c r="B97" s="5"/>
      <c r="C97" s="5"/>
      <c r="D97" s="5"/>
      <c r="E97" s="5"/>
      <c r="F97" s="5"/>
      <c r="G97" s="5"/>
      <c r="H97" s="2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 customHeight="1">
      <c r="A98" s="117" t="s">
        <v>40</v>
      </c>
      <c r="B98" s="118"/>
      <c r="C98" s="39"/>
      <c r="D98" s="39"/>
      <c r="E98" s="39"/>
      <c r="F98" s="39"/>
      <c r="G98" s="37"/>
      <c r="H98" s="85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 customHeight="1">
      <c r="A99" s="90"/>
      <c r="B99" s="2"/>
      <c r="C99" s="2"/>
      <c r="D99" s="2"/>
      <c r="E99" s="2"/>
      <c r="F99" s="2"/>
      <c r="G99" s="5"/>
      <c r="H99" s="1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 customHeight="1">
      <c r="A100" s="90"/>
      <c r="B100" s="2"/>
      <c r="C100" s="2"/>
      <c r="D100" s="2"/>
      <c r="E100" s="100" t="str">
        <f>A10</f>
        <v>Skovgaard</v>
      </c>
      <c r="F100" s="100" t="str">
        <f>C10</f>
        <v>Pedersen</v>
      </c>
      <c r="G100" s="100" t="str">
        <f>E10</f>
        <v>Bernt</v>
      </c>
      <c r="H100" s="101" t="str">
        <f>G10</f>
        <v>Vestergaard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 customHeight="1">
      <c r="A101" s="143" t="s">
        <v>37</v>
      </c>
      <c r="B101" s="144"/>
      <c r="C101" s="51"/>
      <c r="D101" s="51"/>
      <c r="E101" s="102">
        <f>(E96)+(E44)</f>
        <v>0</v>
      </c>
      <c r="F101" s="102">
        <f>(F96)+(F44)</f>
        <v>0</v>
      </c>
      <c r="G101" s="102">
        <f>(G96)+(G44)</f>
        <v>0</v>
      </c>
      <c r="H101" s="103">
        <f>(H96)+(H44)</f>
        <v>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s="33" customFormat="1" ht="7.5" customHeight="1" thickBot="1">
      <c r="A102" s="83"/>
      <c r="B102" s="2"/>
      <c r="C102" s="2"/>
      <c r="D102" s="2"/>
      <c r="E102" s="13"/>
      <c r="F102" s="13"/>
      <c r="G102" s="13"/>
      <c r="H102" s="2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s="33" customFormat="1" ht="12.75" customHeight="1">
      <c r="A103" s="83"/>
      <c r="B103" s="2"/>
      <c r="C103" s="2"/>
      <c r="D103" s="119" t="s">
        <v>66</v>
      </c>
      <c r="E103" s="120"/>
      <c r="F103" s="120"/>
      <c r="G103" s="120"/>
      <c r="H103" s="121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 customHeight="1" thickBot="1">
      <c r="A104" s="90"/>
      <c r="B104" s="2"/>
      <c r="C104" s="2"/>
      <c r="D104" s="122"/>
      <c r="E104" s="123"/>
      <c r="F104" s="123"/>
      <c r="G104" s="123"/>
      <c r="H104" s="12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s="33" customFormat="1" ht="12.75" customHeight="1">
      <c r="A105" s="90"/>
      <c r="B105" s="2"/>
      <c r="C105" s="2"/>
      <c r="D105" s="2"/>
      <c r="E105" s="13"/>
      <c r="F105" s="13"/>
      <c r="G105" s="13"/>
      <c r="H105" s="1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7.5" customHeight="1">
      <c r="A106" s="90"/>
      <c r="B106" s="2"/>
      <c r="C106" s="2"/>
      <c r="D106" s="2"/>
      <c r="E106" s="13"/>
      <c r="F106" s="13"/>
      <c r="G106" s="13"/>
      <c r="H106" s="89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 customHeight="1">
      <c r="A107" s="117" t="s">
        <v>41</v>
      </c>
      <c r="B107" s="118"/>
      <c r="C107" s="118"/>
      <c r="D107" s="39"/>
      <c r="E107" s="39"/>
      <c r="F107" s="39"/>
      <c r="G107" s="37"/>
      <c r="H107" s="85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s="33" customFormat="1" ht="12.75" customHeight="1">
      <c r="A108" s="93"/>
      <c r="B108" s="58"/>
      <c r="C108" s="58"/>
      <c r="D108" s="2"/>
      <c r="E108" s="2"/>
      <c r="F108" s="2"/>
      <c r="G108" s="23"/>
      <c r="H108" s="1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s="33" customFormat="1" ht="12.75" customHeight="1">
      <c r="A109" s="93"/>
      <c r="B109" s="58"/>
      <c r="C109" s="58"/>
      <c r="D109" s="2"/>
      <c r="E109" s="2" t="str">
        <f>A10</f>
        <v>Skovgaard</v>
      </c>
      <c r="F109" s="2" t="str">
        <f>C10</f>
        <v>Pedersen</v>
      </c>
      <c r="G109" s="23" t="str">
        <f>E10</f>
        <v>Bernt</v>
      </c>
      <c r="H109" s="18" t="str">
        <f>G10</f>
        <v>Vestergaard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s="33" customFormat="1" ht="12.75" customHeight="1">
      <c r="A110" s="93" t="s">
        <v>49</v>
      </c>
      <c r="B110" s="58"/>
      <c r="C110" s="58"/>
      <c r="D110" s="2"/>
      <c r="E110" s="13">
        <f>(E40+E94)</f>
        <v>0</v>
      </c>
      <c r="F110" s="13">
        <f>(F40+F94)</f>
        <v>0</v>
      </c>
      <c r="G110" s="13">
        <f>(G40+G94)</f>
        <v>0</v>
      </c>
      <c r="H110" s="89">
        <f>(H40+H94)</f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 customHeight="1">
      <c r="A111" s="90"/>
      <c r="B111" s="2"/>
      <c r="C111" s="2"/>
      <c r="D111" s="2"/>
      <c r="E111" s="13"/>
      <c r="F111" s="13"/>
      <c r="G111" s="13"/>
      <c r="H111" s="89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s="33" customFormat="1" ht="12.75" customHeight="1">
      <c r="A112" s="83" t="s">
        <v>38</v>
      </c>
      <c r="B112" s="2"/>
      <c r="C112" s="2"/>
      <c r="D112" s="2"/>
      <c r="E112" s="13"/>
      <c r="F112" s="13"/>
      <c r="G112" s="13"/>
      <c r="H112" s="2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 customHeight="1">
      <c r="A113" s="94" t="s">
        <v>62</v>
      </c>
      <c r="B113" s="2"/>
      <c r="C113" s="104" t="s">
        <v>58</v>
      </c>
      <c r="D113" s="2"/>
      <c r="E113" s="16"/>
      <c r="F113" s="16"/>
      <c r="G113" s="17"/>
      <c r="H113" s="95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 customHeight="1">
      <c r="A114" s="94" t="s">
        <v>63</v>
      </c>
      <c r="B114" s="2"/>
      <c r="C114" s="104" t="s">
        <v>58</v>
      </c>
      <c r="D114" s="2"/>
      <c r="E114" s="16"/>
      <c r="F114" s="16"/>
      <c r="G114" s="17"/>
      <c r="H114" s="95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 customHeight="1">
      <c r="A115" s="94" t="s">
        <v>64</v>
      </c>
      <c r="B115" s="2"/>
      <c r="C115" s="104" t="s">
        <v>58</v>
      </c>
      <c r="D115" s="2"/>
      <c r="E115" s="16"/>
      <c r="F115" s="16"/>
      <c r="G115" s="17"/>
      <c r="H115" s="95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 customHeight="1">
      <c r="A116" s="94" t="s">
        <v>65</v>
      </c>
      <c r="B116" s="2"/>
      <c r="C116" s="104" t="s">
        <v>58</v>
      </c>
      <c r="D116" s="2"/>
      <c r="E116" s="16"/>
      <c r="F116" s="16"/>
      <c r="G116" s="17"/>
      <c r="H116" s="95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 customHeight="1">
      <c r="A117" s="94"/>
      <c r="B117" s="2"/>
      <c r="C117" s="104" t="s">
        <v>58</v>
      </c>
      <c r="D117" s="2"/>
      <c r="E117" s="16"/>
      <c r="F117" s="16"/>
      <c r="G117" s="17"/>
      <c r="H117" s="95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 customHeight="1">
      <c r="A118" s="94"/>
      <c r="B118" s="2"/>
      <c r="C118" s="104" t="s">
        <v>58</v>
      </c>
      <c r="D118" s="2"/>
      <c r="E118" s="16"/>
      <c r="F118" s="16"/>
      <c r="G118" s="17"/>
      <c r="H118" s="95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 customHeight="1">
      <c r="A119" s="94"/>
      <c r="B119" s="2"/>
      <c r="C119" s="104" t="s">
        <v>58</v>
      </c>
      <c r="D119" s="2"/>
      <c r="E119" s="16"/>
      <c r="F119" s="16"/>
      <c r="G119" s="17"/>
      <c r="H119" s="95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 customHeight="1">
      <c r="A120" s="94"/>
      <c r="B120" s="2"/>
      <c r="C120" s="104" t="s">
        <v>58</v>
      </c>
      <c r="D120" s="2"/>
      <c r="E120" s="16"/>
      <c r="F120" s="16"/>
      <c r="G120" s="17"/>
      <c r="H120" s="9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 customHeight="1">
      <c r="A121" s="94"/>
      <c r="B121" s="2"/>
      <c r="C121" s="104" t="s">
        <v>58</v>
      </c>
      <c r="D121" s="2"/>
      <c r="E121" s="16"/>
      <c r="F121" s="16"/>
      <c r="G121" s="17"/>
      <c r="H121" s="95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 customHeight="1">
      <c r="A122" s="94"/>
      <c r="B122" s="2"/>
      <c r="C122" s="104" t="s">
        <v>58</v>
      </c>
      <c r="D122" s="2"/>
      <c r="E122" s="16"/>
      <c r="F122" s="16"/>
      <c r="G122" s="17"/>
      <c r="H122" s="95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 customHeight="1">
      <c r="A123" s="96"/>
      <c r="B123" s="5"/>
      <c r="C123" s="104" t="s">
        <v>58</v>
      </c>
      <c r="D123" s="5"/>
      <c r="E123" s="16"/>
      <c r="F123" s="16"/>
      <c r="G123" s="16"/>
      <c r="H123" s="95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 customHeight="1">
      <c r="A124" s="96"/>
      <c r="B124" s="2"/>
      <c r="C124" s="104" t="s">
        <v>58</v>
      </c>
      <c r="D124" s="2"/>
      <c r="E124" s="16"/>
      <c r="F124" s="16"/>
      <c r="G124" s="16"/>
      <c r="H124" s="95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 customHeight="1">
      <c r="A125" s="96"/>
      <c r="B125" s="2"/>
      <c r="C125" s="104" t="s">
        <v>58</v>
      </c>
      <c r="D125" s="2"/>
      <c r="E125" s="16"/>
      <c r="F125" s="16"/>
      <c r="G125" s="16"/>
      <c r="H125" s="95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 customHeight="1">
      <c r="A126" s="96"/>
      <c r="B126" s="2"/>
      <c r="C126" s="104" t="s">
        <v>58</v>
      </c>
      <c r="D126" s="2"/>
      <c r="E126" s="16"/>
      <c r="F126" s="16"/>
      <c r="G126" s="16"/>
      <c r="H126" s="95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 customHeight="1">
      <c r="A127" s="96"/>
      <c r="B127" s="2"/>
      <c r="C127" s="104" t="s">
        <v>58</v>
      </c>
      <c r="D127" s="2"/>
      <c r="E127" s="16"/>
      <c r="F127" s="16"/>
      <c r="G127" s="16"/>
      <c r="H127" s="95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s="33" customFormat="1" ht="12.75" customHeight="1" thickBot="1">
      <c r="A128" s="30"/>
      <c r="B128" s="2"/>
      <c r="C128" s="2"/>
      <c r="D128" s="2"/>
      <c r="E128" s="2"/>
      <c r="F128" s="2"/>
      <c r="G128" s="2"/>
      <c r="H128" s="2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s="33" customFormat="1" ht="12.75" customHeight="1" thickBot="1">
      <c r="A129" s="83" t="s">
        <v>36</v>
      </c>
      <c r="B129" s="2"/>
      <c r="C129" s="2"/>
      <c r="D129" s="2"/>
      <c r="E129" s="55">
        <f>SUM(E110:E127)</f>
        <v>0</v>
      </c>
      <c r="F129" s="55">
        <f>SUM(F110:F127)</f>
        <v>0</v>
      </c>
      <c r="G129" s="55">
        <f>SUM(G110:G127)</f>
        <v>0</v>
      </c>
      <c r="H129" s="55">
        <f>SUM(H110:H127)</f>
        <v>0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 customHeight="1" thickBot="1">
      <c r="A130" s="97"/>
      <c r="B130" s="98"/>
      <c r="C130" s="98"/>
      <c r="D130" s="98"/>
      <c r="E130" s="98"/>
      <c r="F130" s="98"/>
      <c r="G130" s="27"/>
      <c r="H130" s="99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 customHeight="1">
      <c r="A131" s="2"/>
      <c r="B131" s="2"/>
      <c r="C131" s="2"/>
      <c r="D131" s="2"/>
      <c r="E131" s="2"/>
      <c r="F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21.75" customHeight="1">
      <c r="A132" s="114" t="s">
        <v>26</v>
      </c>
      <c r="B132" s="115"/>
      <c r="C132" s="115"/>
      <c r="D132" s="115"/>
      <c r="E132" s="115"/>
      <c r="F132" s="115"/>
      <c r="G132" s="115"/>
      <c r="H132" s="116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 customHeight="1">
      <c r="A133" s="145" t="s">
        <v>46</v>
      </c>
      <c r="B133" s="146"/>
      <c r="C133" s="45"/>
      <c r="D133" s="45"/>
      <c r="E133" s="45"/>
      <c r="F133" s="45"/>
      <c r="G133" s="46"/>
      <c r="H133" s="4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s="33" customFormat="1" ht="12.75" customHeight="1">
      <c r="A134" s="3"/>
      <c r="B134" s="2"/>
      <c r="C134" s="2"/>
      <c r="D134" s="2"/>
      <c r="E134" s="2"/>
      <c r="F134" s="2"/>
      <c r="G134" s="23"/>
      <c r="H134" s="1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s="33" customFormat="1" ht="12.75" customHeight="1">
      <c r="A135" s="3"/>
      <c r="B135" s="2"/>
      <c r="C135" s="125" t="s">
        <v>70</v>
      </c>
      <c r="D135" s="125"/>
      <c r="E135" s="125"/>
      <c r="F135" s="125"/>
      <c r="G135" s="23"/>
      <c r="H135" s="18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 customHeight="1">
      <c r="A136" s="109" t="s">
        <v>14</v>
      </c>
      <c r="B136" s="3" t="s">
        <v>69</v>
      </c>
      <c r="C136" s="3" t="str">
        <f>A10</f>
        <v>Skovgaard</v>
      </c>
      <c r="D136" s="3" t="str">
        <f>C10</f>
        <v>Pedersen</v>
      </c>
      <c r="E136" s="3" t="str">
        <f>E10</f>
        <v>Bernt</v>
      </c>
      <c r="F136" s="3" t="str">
        <f>G10</f>
        <v>Vestergaard</v>
      </c>
      <c r="G136" s="5"/>
      <c r="H136" s="1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8" ht="12.75">
      <c r="A137" s="19" t="str">
        <f>A10</f>
        <v>Skovgaard</v>
      </c>
      <c r="B137" s="9"/>
      <c r="C137" s="106"/>
      <c r="D137" s="21"/>
      <c r="E137" s="21"/>
      <c r="F137" s="21"/>
      <c r="G137" s="5"/>
      <c r="H137" s="22"/>
    </row>
    <row r="138" spans="1:8" ht="12.75">
      <c r="A138" s="19"/>
      <c r="B138" s="9"/>
      <c r="C138" s="107"/>
      <c r="D138" s="21"/>
      <c r="E138" s="21"/>
      <c r="F138" s="21"/>
      <c r="G138" s="5"/>
      <c r="H138" s="22"/>
    </row>
    <row r="139" spans="1:8" ht="12.75">
      <c r="A139" s="19"/>
      <c r="B139" s="9"/>
      <c r="C139" s="107"/>
      <c r="D139" s="21"/>
      <c r="E139" s="21"/>
      <c r="F139" s="21"/>
      <c r="G139" s="5"/>
      <c r="H139" s="22"/>
    </row>
    <row r="140" spans="1:8" ht="12.75">
      <c r="A140" s="19"/>
      <c r="B140" s="9"/>
      <c r="C140" s="107"/>
      <c r="D140" s="21"/>
      <c r="E140" s="21"/>
      <c r="F140" s="21"/>
      <c r="G140" s="5"/>
      <c r="H140" s="22"/>
    </row>
    <row r="141" spans="1:8" ht="12.75">
      <c r="A141" s="19"/>
      <c r="B141" s="9"/>
      <c r="C141" s="107"/>
      <c r="D141" s="21"/>
      <c r="E141" s="21"/>
      <c r="F141" s="21"/>
      <c r="G141" s="5"/>
      <c r="H141" s="22"/>
    </row>
    <row r="142" spans="1:8" ht="12.75">
      <c r="A142" s="19"/>
      <c r="B142" s="9"/>
      <c r="C142" s="107"/>
      <c r="D142" s="21"/>
      <c r="E142" s="21"/>
      <c r="F142" s="21"/>
      <c r="G142" s="5"/>
      <c r="H142" s="22"/>
    </row>
    <row r="143" spans="1:8" ht="12.75">
      <c r="A143" s="19"/>
      <c r="B143" s="9"/>
      <c r="C143" s="107"/>
      <c r="D143" s="21"/>
      <c r="E143" s="21"/>
      <c r="F143" s="21"/>
      <c r="G143" s="5"/>
      <c r="H143" s="22"/>
    </row>
    <row r="144" spans="1:8" ht="12.75">
      <c r="A144" s="19"/>
      <c r="B144" s="9"/>
      <c r="C144" s="108"/>
      <c r="D144" s="21"/>
      <c r="E144" s="21"/>
      <c r="F144" s="21"/>
      <c r="G144" s="5"/>
      <c r="H144" s="22"/>
    </row>
    <row r="145" spans="1:8" ht="7.5" customHeight="1">
      <c r="A145" s="30"/>
      <c r="B145" s="23"/>
      <c r="C145" s="31"/>
      <c r="D145" s="31"/>
      <c r="E145" s="31"/>
      <c r="F145" s="31"/>
      <c r="G145" s="23"/>
      <c r="H145" s="32"/>
    </row>
    <row r="146" spans="1:8" ht="12.75">
      <c r="A146" s="19" t="str">
        <f>C10</f>
        <v>Pedersen</v>
      </c>
      <c r="B146" s="9"/>
      <c r="C146" s="21"/>
      <c r="D146" s="106"/>
      <c r="E146" s="21"/>
      <c r="F146" s="21"/>
      <c r="G146" s="5"/>
      <c r="H146" s="22"/>
    </row>
    <row r="147" spans="1:8" ht="12.75">
      <c r="A147" s="19"/>
      <c r="B147" s="9"/>
      <c r="C147" s="21"/>
      <c r="D147" s="107"/>
      <c r="E147" s="21"/>
      <c r="F147" s="21"/>
      <c r="G147" s="5"/>
      <c r="H147" s="22"/>
    </row>
    <row r="148" spans="1:8" ht="12.75">
      <c r="A148" s="19"/>
      <c r="B148" s="9"/>
      <c r="C148" s="21"/>
      <c r="D148" s="107"/>
      <c r="E148" s="21"/>
      <c r="F148" s="21"/>
      <c r="G148" s="5"/>
      <c r="H148" s="22"/>
    </row>
    <row r="149" spans="1:8" ht="12.75">
      <c r="A149" s="19"/>
      <c r="B149" s="9"/>
      <c r="C149" s="21"/>
      <c r="D149" s="107"/>
      <c r="E149" s="21"/>
      <c r="F149" s="21"/>
      <c r="G149" s="5"/>
      <c r="H149" s="22"/>
    </row>
    <row r="150" spans="1:8" ht="12.75">
      <c r="A150" s="19"/>
      <c r="B150" s="9"/>
      <c r="C150" s="21"/>
      <c r="D150" s="107"/>
      <c r="E150" s="21"/>
      <c r="F150" s="21"/>
      <c r="G150" s="5"/>
      <c r="H150" s="22"/>
    </row>
    <row r="151" spans="1:8" ht="12.75">
      <c r="A151" s="19"/>
      <c r="B151" s="9"/>
      <c r="C151" s="21"/>
      <c r="D151" s="107"/>
      <c r="E151" s="21"/>
      <c r="F151" s="21"/>
      <c r="G151" s="5"/>
      <c r="H151" s="22"/>
    </row>
    <row r="152" spans="1:8" ht="12.75">
      <c r="A152" s="19"/>
      <c r="B152" s="9"/>
      <c r="C152" s="21"/>
      <c r="D152" s="107"/>
      <c r="E152" s="21"/>
      <c r="F152" s="21"/>
      <c r="G152" s="5"/>
      <c r="H152" s="22"/>
    </row>
    <row r="153" spans="1:8" ht="12.75">
      <c r="A153" s="19"/>
      <c r="B153" s="9"/>
      <c r="C153" s="21"/>
      <c r="D153" s="108"/>
      <c r="E153" s="21"/>
      <c r="F153" s="21"/>
      <c r="G153" s="5"/>
      <c r="H153" s="22"/>
    </row>
    <row r="154" spans="1:8" ht="7.5" customHeight="1">
      <c r="A154" s="30"/>
      <c r="B154" s="23"/>
      <c r="C154" s="31"/>
      <c r="D154" s="31"/>
      <c r="E154" s="31"/>
      <c r="F154" s="31"/>
      <c r="G154" s="23"/>
      <c r="H154" s="32"/>
    </row>
    <row r="155" spans="1:8" ht="12.75">
      <c r="A155" s="19" t="str">
        <f>E10</f>
        <v>Bernt</v>
      </c>
      <c r="B155" s="9"/>
      <c r="C155" s="21"/>
      <c r="D155" s="21"/>
      <c r="E155" s="106"/>
      <c r="F155" s="21"/>
      <c r="G155" s="5"/>
      <c r="H155" s="22"/>
    </row>
    <row r="156" spans="1:8" ht="12.75">
      <c r="A156" s="19"/>
      <c r="B156" s="9"/>
      <c r="C156" s="21"/>
      <c r="D156" s="21"/>
      <c r="E156" s="107"/>
      <c r="F156" s="21"/>
      <c r="G156" s="5"/>
      <c r="H156" s="22"/>
    </row>
    <row r="157" spans="1:8" ht="12.75">
      <c r="A157" s="19"/>
      <c r="B157" s="9"/>
      <c r="C157" s="21"/>
      <c r="D157" s="21"/>
      <c r="E157" s="107"/>
      <c r="F157" s="21"/>
      <c r="G157" s="5"/>
      <c r="H157" s="22"/>
    </row>
    <row r="158" spans="1:8" ht="12.75">
      <c r="A158" s="19"/>
      <c r="B158" s="9"/>
      <c r="C158" s="21"/>
      <c r="D158" s="21"/>
      <c r="E158" s="107"/>
      <c r="F158" s="21"/>
      <c r="G158" s="5"/>
      <c r="H158" s="22"/>
    </row>
    <row r="159" spans="1:8" ht="12.75">
      <c r="A159" s="19"/>
      <c r="B159" s="9"/>
      <c r="C159" s="21"/>
      <c r="D159" s="21"/>
      <c r="E159" s="107"/>
      <c r="F159" s="21"/>
      <c r="G159" s="5"/>
      <c r="H159" s="22"/>
    </row>
    <row r="160" spans="1:8" ht="12.75">
      <c r="A160" s="19"/>
      <c r="B160" s="9"/>
      <c r="C160" s="21"/>
      <c r="D160" s="21"/>
      <c r="E160" s="107"/>
      <c r="F160" s="21"/>
      <c r="G160" s="5"/>
      <c r="H160" s="22"/>
    </row>
    <row r="161" spans="1:8" ht="12.75">
      <c r="A161" s="19"/>
      <c r="B161" s="9"/>
      <c r="C161" s="21"/>
      <c r="D161" s="21"/>
      <c r="E161" s="107"/>
      <c r="F161" s="21"/>
      <c r="G161" s="5"/>
      <c r="H161" s="22"/>
    </row>
    <row r="162" spans="1:8" ht="12.75">
      <c r="A162" s="19"/>
      <c r="B162" s="9"/>
      <c r="C162" s="21"/>
      <c r="D162" s="21"/>
      <c r="E162" s="108"/>
      <c r="F162" s="21"/>
      <c r="G162" s="5"/>
      <c r="H162" s="22"/>
    </row>
    <row r="163" spans="1:8" s="33" customFormat="1" ht="7.5" customHeight="1">
      <c r="A163" s="30"/>
      <c r="B163" s="23"/>
      <c r="C163" s="31"/>
      <c r="D163" s="31"/>
      <c r="E163" s="31"/>
      <c r="F163" s="31"/>
      <c r="G163" s="23"/>
      <c r="H163" s="32"/>
    </row>
    <row r="164" spans="1:8" ht="12.75">
      <c r="A164" s="19" t="str">
        <f>G10</f>
        <v>Vestergaard</v>
      </c>
      <c r="B164" s="9"/>
      <c r="C164" s="21"/>
      <c r="D164" s="21"/>
      <c r="E164" s="21"/>
      <c r="F164" s="106"/>
      <c r="G164" s="5"/>
      <c r="H164" s="22"/>
    </row>
    <row r="165" spans="1:8" ht="12.75">
      <c r="A165" s="19"/>
      <c r="B165" s="9"/>
      <c r="C165" s="21"/>
      <c r="D165" s="21"/>
      <c r="E165" s="21"/>
      <c r="F165" s="107"/>
      <c r="G165" s="5"/>
      <c r="H165" s="22"/>
    </row>
    <row r="166" spans="1:8" ht="12.75">
      <c r="A166" s="19"/>
      <c r="B166" s="9"/>
      <c r="C166" s="21"/>
      <c r="D166" s="21"/>
      <c r="E166" s="21"/>
      <c r="F166" s="107"/>
      <c r="G166" s="5"/>
      <c r="H166" s="22"/>
    </row>
    <row r="167" spans="1:8" ht="12.75">
      <c r="A167" s="19"/>
      <c r="B167" s="9"/>
      <c r="C167" s="21"/>
      <c r="D167" s="21"/>
      <c r="E167" s="21"/>
      <c r="F167" s="107"/>
      <c r="G167" s="5"/>
      <c r="H167" s="22"/>
    </row>
    <row r="168" spans="1:8" ht="12.75">
      <c r="A168" s="19"/>
      <c r="B168" s="9"/>
      <c r="C168" s="21"/>
      <c r="D168" s="21"/>
      <c r="E168" s="21"/>
      <c r="F168" s="107"/>
      <c r="G168" s="5"/>
      <c r="H168" s="22"/>
    </row>
    <row r="169" spans="1:8" ht="12.75">
      <c r="A169" s="19"/>
      <c r="B169" s="9"/>
      <c r="C169" s="21"/>
      <c r="D169" s="21"/>
      <c r="E169" s="21"/>
      <c r="F169" s="107"/>
      <c r="G169" s="5"/>
      <c r="H169" s="22"/>
    </row>
    <row r="170" spans="1:8" ht="12.75">
      <c r="A170" s="19"/>
      <c r="B170" s="9"/>
      <c r="C170" s="21"/>
      <c r="D170" s="21"/>
      <c r="E170" s="21"/>
      <c r="F170" s="107"/>
      <c r="G170" s="5"/>
      <c r="H170" s="22"/>
    </row>
    <row r="171" spans="1:8" ht="12.75">
      <c r="A171" s="19"/>
      <c r="B171" s="9"/>
      <c r="C171" s="21"/>
      <c r="D171" s="21"/>
      <c r="E171" s="21"/>
      <c r="F171" s="108"/>
      <c r="G171" s="5"/>
      <c r="H171" s="22"/>
    </row>
    <row r="172" spans="1:8" ht="12.75">
      <c r="A172" s="19"/>
      <c r="B172" s="5"/>
      <c r="C172" s="5"/>
      <c r="D172" s="5"/>
      <c r="E172" s="5"/>
      <c r="F172" s="5"/>
      <c r="G172" s="5"/>
      <c r="H172" s="22"/>
    </row>
    <row r="173" spans="1:8" ht="12.75">
      <c r="A173" s="57" t="s">
        <v>47</v>
      </c>
      <c r="B173" s="46"/>
      <c r="C173" s="46"/>
      <c r="D173" s="46"/>
      <c r="E173" s="46"/>
      <c r="F173" s="46"/>
      <c r="G173" s="46"/>
      <c r="H173" s="48"/>
    </row>
    <row r="174" spans="1:8" ht="12.75">
      <c r="A174" s="19"/>
      <c r="B174" s="5"/>
      <c r="C174" s="5"/>
      <c r="D174" s="5"/>
      <c r="E174" s="5"/>
      <c r="F174" s="5"/>
      <c r="G174" s="5"/>
      <c r="H174" s="22"/>
    </row>
    <row r="175" spans="1:8" ht="12.75">
      <c r="A175" s="19"/>
      <c r="B175" s="5" t="s">
        <v>29</v>
      </c>
      <c r="C175" s="5" t="str">
        <f>A10</f>
        <v>Skovgaard</v>
      </c>
      <c r="D175" s="5" t="str">
        <f>C10</f>
        <v>Pedersen</v>
      </c>
      <c r="E175" s="5" t="str">
        <f>E10</f>
        <v>Bernt</v>
      </c>
      <c r="F175" s="5" t="str">
        <f>G10</f>
        <v>Vestergaard</v>
      </c>
      <c r="G175" s="5"/>
      <c r="H175" s="22"/>
    </row>
    <row r="176" spans="1:8" ht="12.75">
      <c r="A176" s="19"/>
      <c r="B176" s="5" t="str">
        <f>A10</f>
        <v>Skovgaard</v>
      </c>
      <c r="C176" s="105"/>
      <c r="D176" s="20">
        <f>SUM(D137:D144)</f>
        <v>0</v>
      </c>
      <c r="E176" s="20">
        <f>SUM(E137:E144)</f>
        <v>0</v>
      </c>
      <c r="F176" s="20">
        <f>SUM(F137:F144)</f>
        <v>0</v>
      </c>
      <c r="G176" s="24">
        <f>SUM(D176:F176)</f>
        <v>0</v>
      </c>
      <c r="H176" s="25" t="s">
        <v>27</v>
      </c>
    </row>
    <row r="177" spans="1:8" s="33" customFormat="1" ht="7.5" customHeight="1">
      <c r="A177" s="30"/>
      <c r="B177" s="23"/>
      <c r="C177" s="31"/>
      <c r="D177" s="31"/>
      <c r="E177" s="31"/>
      <c r="F177" s="31"/>
      <c r="G177" s="43"/>
      <c r="H177" s="44"/>
    </row>
    <row r="178" spans="1:8" ht="12.75">
      <c r="A178" s="19"/>
      <c r="B178" s="5" t="str">
        <f>C10</f>
        <v>Pedersen</v>
      </c>
      <c r="C178" s="20">
        <f>SUM(C146:C153)</f>
        <v>0</v>
      </c>
      <c r="D178" s="105"/>
      <c r="E178" s="20">
        <f>SUM(E146:E153)</f>
        <v>0</v>
      </c>
      <c r="F178" s="20">
        <f>SUM(F146:F153)</f>
        <v>0</v>
      </c>
      <c r="G178" s="24">
        <f>SUM(E178:F178,C178)</f>
        <v>0</v>
      </c>
      <c r="H178" s="25" t="s">
        <v>27</v>
      </c>
    </row>
    <row r="179" spans="1:8" s="33" customFormat="1" ht="7.5" customHeight="1">
      <c r="A179" s="30"/>
      <c r="B179" s="23"/>
      <c r="C179" s="31"/>
      <c r="D179" s="31"/>
      <c r="E179" s="31"/>
      <c r="F179" s="31"/>
      <c r="G179" s="43"/>
      <c r="H179" s="44"/>
    </row>
    <row r="180" spans="1:8" ht="12.75">
      <c r="A180" s="19"/>
      <c r="B180" s="5" t="str">
        <f>E10</f>
        <v>Bernt</v>
      </c>
      <c r="C180" s="20">
        <f>SUM(C155:C162)</f>
        <v>0</v>
      </c>
      <c r="D180" s="20">
        <f>SUM(D155:D162)</f>
        <v>0</v>
      </c>
      <c r="E180" s="105"/>
      <c r="F180" s="20">
        <f>SUM(F155:F162)</f>
        <v>0</v>
      </c>
      <c r="G180" s="24">
        <f>SUM(F180,C180:D180)</f>
        <v>0</v>
      </c>
      <c r="H180" s="25" t="s">
        <v>27</v>
      </c>
    </row>
    <row r="181" spans="1:8" s="33" customFormat="1" ht="7.5" customHeight="1">
      <c r="A181" s="30"/>
      <c r="B181" s="23"/>
      <c r="C181" s="31"/>
      <c r="D181" s="31"/>
      <c r="E181" s="31"/>
      <c r="F181" s="31"/>
      <c r="G181" s="43"/>
      <c r="H181" s="44"/>
    </row>
    <row r="182" spans="1:8" ht="12.75">
      <c r="A182" s="19"/>
      <c r="B182" s="5" t="str">
        <f>G10</f>
        <v>Vestergaard</v>
      </c>
      <c r="C182" s="20">
        <f>SUM(C164:C171)</f>
        <v>0</v>
      </c>
      <c r="D182" s="20">
        <f>SUM(D164:D171)</f>
        <v>0</v>
      </c>
      <c r="E182" s="20">
        <f>SUM(E164:E171)</f>
        <v>0</v>
      </c>
      <c r="F182" s="105"/>
      <c r="G182" s="24">
        <f>SUM(C182:E182)</f>
        <v>0</v>
      </c>
      <c r="H182" s="25" t="s">
        <v>27</v>
      </c>
    </row>
    <row r="183" spans="1:8" ht="12.75">
      <c r="A183" s="19"/>
      <c r="B183" s="5"/>
      <c r="C183" s="5"/>
      <c r="D183" s="5"/>
      <c r="E183" s="5"/>
      <c r="F183" s="5"/>
      <c r="G183" s="24"/>
      <c r="H183" s="25"/>
    </row>
    <row r="184" spans="1:8" ht="12.75">
      <c r="A184" s="110" t="s">
        <v>48</v>
      </c>
      <c r="B184" s="111"/>
      <c r="C184" s="46"/>
      <c r="D184" s="46"/>
      <c r="E184" s="46"/>
      <c r="F184" s="46"/>
      <c r="G184" s="49"/>
      <c r="H184" s="50"/>
    </row>
    <row r="185" spans="1:8" ht="12.75">
      <c r="A185" s="19"/>
      <c r="B185" s="5"/>
      <c r="C185" s="5"/>
      <c r="D185" s="5"/>
      <c r="E185" s="5"/>
      <c r="F185" s="5"/>
      <c r="G185" s="5"/>
      <c r="H185" s="22"/>
    </row>
    <row r="186" spans="1:8" ht="12.75">
      <c r="A186" s="19"/>
      <c r="B186" s="5"/>
      <c r="C186" s="5" t="str">
        <f>A10</f>
        <v>Skovgaard</v>
      </c>
      <c r="D186" s="5" t="str">
        <f>C10</f>
        <v>Pedersen</v>
      </c>
      <c r="E186" s="5" t="str">
        <f>E10</f>
        <v>Bernt</v>
      </c>
      <c r="F186" s="5" t="str">
        <f>G10</f>
        <v>Vestergaard</v>
      </c>
      <c r="G186" s="5"/>
      <c r="H186" s="22"/>
    </row>
    <row r="187" spans="1:8" ht="12.75">
      <c r="A187" s="19"/>
      <c r="B187" s="5" t="str">
        <f>A10</f>
        <v>Skovgaard</v>
      </c>
      <c r="C187" s="105"/>
      <c r="D187" s="56">
        <f>(D176-C178)</f>
        <v>0</v>
      </c>
      <c r="E187" s="56">
        <f>(E176-C180)</f>
        <v>0</v>
      </c>
      <c r="F187" s="56">
        <f>(F176-C182)</f>
        <v>0</v>
      </c>
      <c r="G187" s="5"/>
      <c r="H187" s="22"/>
    </row>
    <row r="188" spans="1:8" ht="7.5" customHeight="1">
      <c r="A188" s="19"/>
      <c r="B188" s="23"/>
      <c r="C188" s="31"/>
      <c r="D188" s="31"/>
      <c r="E188" s="31"/>
      <c r="F188" s="31"/>
      <c r="G188" s="23"/>
      <c r="H188" s="22"/>
    </row>
    <row r="189" spans="1:8" ht="12.75">
      <c r="A189" s="19"/>
      <c r="B189" s="5" t="str">
        <f>C10</f>
        <v>Pedersen</v>
      </c>
      <c r="C189" s="56">
        <f>(C178-D176)</f>
        <v>0</v>
      </c>
      <c r="D189" s="105"/>
      <c r="E189" s="56">
        <f>(E178-D180)</f>
        <v>0</v>
      </c>
      <c r="F189" s="56">
        <f>(F178-D182)</f>
        <v>0</v>
      </c>
      <c r="G189" s="5"/>
      <c r="H189" s="22"/>
    </row>
    <row r="190" spans="1:8" ht="7.5" customHeight="1">
      <c r="A190" s="19"/>
      <c r="B190" s="23"/>
      <c r="C190" s="31"/>
      <c r="D190" s="31"/>
      <c r="E190" s="31"/>
      <c r="F190" s="31"/>
      <c r="G190" s="23"/>
      <c r="H190" s="22"/>
    </row>
    <row r="191" spans="1:8" ht="12.75">
      <c r="A191" s="19"/>
      <c r="B191" s="5" t="str">
        <f>E10</f>
        <v>Bernt</v>
      </c>
      <c r="C191" s="56">
        <f>(C180-E176)</f>
        <v>0</v>
      </c>
      <c r="D191" s="56">
        <f>(D180-E178)</f>
        <v>0</v>
      </c>
      <c r="E191" s="105"/>
      <c r="F191" s="56">
        <f>(F180-E182)</f>
        <v>0</v>
      </c>
      <c r="G191" s="5"/>
      <c r="H191" s="22"/>
    </row>
    <row r="192" spans="1:8" ht="7.5" customHeight="1">
      <c r="A192" s="19"/>
      <c r="B192" s="23"/>
      <c r="C192" s="31"/>
      <c r="D192" s="31"/>
      <c r="E192" s="31"/>
      <c r="F192" s="31"/>
      <c r="G192" s="23"/>
      <c r="H192" s="22"/>
    </row>
    <row r="193" spans="1:8" ht="12.75">
      <c r="A193" s="19"/>
      <c r="B193" s="5" t="str">
        <f>G10</f>
        <v>Vestergaard</v>
      </c>
      <c r="C193" s="56">
        <f>(C182-F176)</f>
        <v>0</v>
      </c>
      <c r="D193" s="56">
        <f>(D182-E176)</f>
        <v>0</v>
      </c>
      <c r="E193" s="56">
        <f>(E182-F180)</f>
        <v>0</v>
      </c>
      <c r="F193" s="105"/>
      <c r="G193" s="5"/>
      <c r="H193" s="22"/>
    </row>
    <row r="194" spans="1:8" ht="13.5" thickBot="1">
      <c r="A194" s="19"/>
      <c r="B194" s="5"/>
      <c r="C194" s="5"/>
      <c r="D194" s="5"/>
      <c r="E194" s="5"/>
      <c r="F194" s="5"/>
      <c r="G194" s="5"/>
      <c r="H194" s="22"/>
    </row>
    <row r="195" spans="1:8" ht="12.75">
      <c r="A195" s="19"/>
      <c r="B195" s="5"/>
      <c r="C195" s="137" t="s">
        <v>67</v>
      </c>
      <c r="D195" s="138"/>
      <c r="E195" s="138"/>
      <c r="F195" s="139"/>
      <c r="G195" s="5"/>
      <c r="H195" s="22"/>
    </row>
    <row r="196" spans="1:8" ht="13.5" thickBot="1">
      <c r="A196" s="19"/>
      <c r="B196" s="5"/>
      <c r="C196" s="140" t="s">
        <v>68</v>
      </c>
      <c r="D196" s="141"/>
      <c r="E196" s="141"/>
      <c r="F196" s="142"/>
      <c r="G196" s="5"/>
      <c r="H196" s="22"/>
    </row>
    <row r="197" spans="1:8" ht="13.5" thickBot="1">
      <c r="A197" s="26"/>
      <c r="B197" s="27"/>
      <c r="C197" s="27"/>
      <c r="D197" s="27"/>
      <c r="E197" s="27"/>
      <c r="F197" s="27"/>
      <c r="G197" s="27"/>
      <c r="H197" s="28"/>
    </row>
  </sheetData>
  <sheetProtection/>
  <mergeCells count="15">
    <mergeCell ref="A3:H3"/>
    <mergeCell ref="F5:H6"/>
    <mergeCell ref="D45:H45"/>
    <mergeCell ref="C195:F195"/>
    <mergeCell ref="C196:F196"/>
    <mergeCell ref="A23:C23"/>
    <mergeCell ref="A101:B101"/>
    <mergeCell ref="A98:B98"/>
    <mergeCell ref="A133:B133"/>
    <mergeCell ref="A184:B184"/>
    <mergeCell ref="C6:E6"/>
    <mergeCell ref="A132:H132"/>
    <mergeCell ref="A107:C107"/>
    <mergeCell ref="D103:H104"/>
    <mergeCell ref="C135:F135"/>
  </mergeCells>
  <hyperlinks>
    <hyperlink ref="F5" r:id="rId1" display="www.vildmarksbassen.dk"/>
  </hyperlinks>
  <printOptions/>
  <pageMargins left="0.7" right="0.7" top="0.75" bottom="0.75" header="0.3" footer="0.3"/>
  <pageSetup horizontalDpi="600" verticalDpi="600" orientation="landscape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Carsten Skovgaard Bernt</cp:lastModifiedBy>
  <cp:lastPrinted>2010-02-04T12:44:01Z</cp:lastPrinted>
  <dcterms:created xsi:type="dcterms:W3CDTF">2010-02-02T07:55:24Z</dcterms:created>
  <dcterms:modified xsi:type="dcterms:W3CDTF">2011-04-18T11:50:07Z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